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495" windowWidth="12180" windowHeight="7680"/>
  </bookViews>
  <sheets>
    <sheet name="Index" sheetId="75" r:id="rId1"/>
    <sheet name="Table 1" sheetId="97" r:id="rId2"/>
    <sheet name="Table 2" sheetId="93" r:id="rId3"/>
    <sheet name="Table 3" sheetId="89" r:id="rId4"/>
    <sheet name="Table 4" sheetId="30" r:id="rId5"/>
    <sheet name="Table 5" sheetId="129" r:id="rId6"/>
    <sheet name="Table 6" sheetId="7" r:id="rId7"/>
    <sheet name="Table 7" sheetId="90" r:id="rId8"/>
    <sheet name="Table 8" sheetId="102" r:id="rId9"/>
    <sheet name="Table 9" sheetId="111" r:id="rId10"/>
    <sheet name="Table 10" sheetId="112" r:id="rId11"/>
    <sheet name="Table 11" sheetId="123" r:id="rId12"/>
    <sheet name="Table 12" sheetId="44" r:id="rId13"/>
    <sheet name="Table 13" sheetId="8" r:id="rId14"/>
    <sheet name="Table 14" sheetId="117" r:id="rId15"/>
    <sheet name="Table 15" sheetId="118" r:id="rId16"/>
    <sheet name="Table 16" sheetId="113" r:id="rId17"/>
    <sheet name="Table 17" sheetId="114" r:id="rId18"/>
    <sheet name="Table 18" sheetId="120" r:id="rId19"/>
    <sheet name="Table 19" sheetId="56" r:id="rId20"/>
    <sheet name="Table 20" sheetId="12" r:id="rId21"/>
    <sheet name="Table 21" sheetId="95" r:id="rId22"/>
    <sheet name="Table 22" sheetId="131" r:id="rId23"/>
    <sheet name="Table 24" sheetId="31" r:id="rId24"/>
    <sheet name="Data for Figure 10 &amp; 11" sheetId="76" r:id="rId25"/>
    <sheet name="Figure 10" sheetId="109" r:id="rId26"/>
    <sheet name="Figure 11" sheetId="128" r:id="rId27"/>
  </sheets>
  <calcPr calcId="145621"/>
</workbook>
</file>

<file path=xl/calcChain.xml><?xml version="1.0" encoding="utf-8"?>
<calcChain xmlns="http://schemas.openxmlformats.org/spreadsheetml/2006/main">
  <c r="J27" i="12" l="1"/>
  <c r="I27" i="12"/>
  <c r="H27" i="12"/>
  <c r="E27" i="12"/>
  <c r="D27" i="12"/>
  <c r="C27" i="12"/>
  <c r="J16" i="12"/>
  <c r="I16" i="12"/>
  <c r="H16" i="12"/>
  <c r="D16" i="12"/>
  <c r="E16" i="12"/>
  <c r="C16" i="12"/>
  <c r="J27" i="8"/>
  <c r="I27" i="8"/>
  <c r="H27" i="8"/>
  <c r="J16" i="8"/>
  <c r="I16" i="8"/>
  <c r="H16" i="8"/>
  <c r="E27" i="8"/>
  <c r="D27" i="8"/>
  <c r="C27" i="8"/>
  <c r="C16" i="8"/>
  <c r="D16" i="8"/>
  <c r="E16" i="8"/>
  <c r="C32" i="75" l="1"/>
  <c r="C31" i="75"/>
  <c r="C27" i="75"/>
  <c r="C26" i="75"/>
  <c r="C25" i="75"/>
  <c r="C24" i="75"/>
  <c r="C23" i="75"/>
  <c r="C22" i="75"/>
  <c r="C21" i="75"/>
  <c r="C20" i="75"/>
  <c r="C19" i="75"/>
  <c r="C18" i="75"/>
  <c r="C17" i="75"/>
  <c r="C16" i="75"/>
  <c r="C15" i="75"/>
  <c r="C14" i="75"/>
  <c r="C13" i="75"/>
  <c r="C12" i="75"/>
  <c r="C11" i="75"/>
  <c r="C10" i="75"/>
  <c r="C9" i="75"/>
  <c r="C8" i="75"/>
  <c r="C7" i="75"/>
  <c r="F20" i="30" l="1"/>
  <c r="E20" i="30"/>
  <c r="D20" i="30"/>
  <c r="C20" i="30"/>
  <c r="C18" i="95" l="1"/>
  <c r="C19" i="95" s="1"/>
  <c r="E19" i="95" s="1"/>
  <c r="E20" i="131" l="1"/>
  <c r="E17" i="131"/>
  <c r="E15" i="131"/>
  <c r="E14" i="131"/>
  <c r="E13" i="131"/>
  <c r="E12" i="131"/>
  <c r="E11" i="131"/>
  <c r="E10" i="131"/>
  <c r="E9" i="131"/>
  <c r="E8" i="131"/>
  <c r="E7" i="131"/>
  <c r="C19" i="131"/>
  <c r="E19" i="131" s="1"/>
  <c r="E20" i="95"/>
  <c r="E18" i="95"/>
  <c r="E17" i="95"/>
  <c r="E15" i="95"/>
  <c r="E14" i="95"/>
  <c r="E13" i="95"/>
  <c r="E12" i="95"/>
  <c r="E11" i="95"/>
  <c r="E10" i="95"/>
  <c r="E9" i="95"/>
  <c r="E8" i="95"/>
  <c r="E7" i="95"/>
  <c r="C18" i="131" l="1"/>
  <c r="E18" i="131" s="1"/>
  <c r="E41" i="56"/>
  <c r="E40" i="56"/>
  <c r="E39" i="56"/>
  <c r="E38" i="56"/>
  <c r="E37" i="56"/>
  <c r="E36" i="56"/>
  <c r="E35" i="56"/>
  <c r="E34" i="56"/>
  <c r="E32" i="56"/>
  <c r="E31" i="56"/>
  <c r="E30" i="56"/>
  <c r="E29" i="56"/>
  <c r="E28" i="56"/>
  <c r="E27" i="56"/>
  <c r="E26" i="56"/>
  <c r="E25" i="56"/>
  <c r="E23" i="56"/>
  <c r="E22" i="56"/>
  <c r="E21" i="56"/>
  <c r="E20" i="56"/>
  <c r="E19" i="56"/>
  <c r="E18" i="56"/>
  <c r="E17" i="56"/>
  <c r="E15" i="56"/>
  <c r="E14" i="56"/>
  <c r="E13" i="56"/>
  <c r="E12" i="56"/>
  <c r="E11" i="56"/>
  <c r="E10" i="56"/>
  <c r="E9" i="56"/>
  <c r="E8" i="56"/>
  <c r="J22" i="89" l="1"/>
  <c r="J8" i="89"/>
  <c r="C17" i="44"/>
  <c r="F17" i="44"/>
  <c r="F11" i="44"/>
  <c r="C11" i="44"/>
  <c r="E7" i="102"/>
  <c r="E8" i="102"/>
  <c r="E6" i="102"/>
  <c r="E5" i="76"/>
  <c r="F5" i="76"/>
  <c r="AA9" i="76"/>
  <c r="AB9" i="76"/>
  <c r="P7" i="76"/>
  <c r="Q7" i="76"/>
  <c r="G63" i="31"/>
  <c r="F63" i="31"/>
  <c r="E63" i="31"/>
  <c r="D63" i="31"/>
  <c r="C63" i="31"/>
  <c r="E20" i="31"/>
  <c r="H48" i="31"/>
  <c r="G48" i="31"/>
  <c r="F48" i="31"/>
  <c r="E48" i="31"/>
  <c r="D48" i="31"/>
  <c r="C48" i="31"/>
  <c r="H34" i="31"/>
  <c r="G34" i="31"/>
  <c r="F34" i="31"/>
  <c r="E34" i="31"/>
  <c r="D34" i="31"/>
  <c r="C34" i="31"/>
  <c r="H20" i="31"/>
  <c r="G20" i="31"/>
  <c r="F20" i="31"/>
  <c r="D20" i="31"/>
  <c r="C20" i="31"/>
  <c r="V7" i="76"/>
  <c r="K5" i="76"/>
  <c r="J21" i="89"/>
  <c r="J20" i="89"/>
  <c r="J18" i="89"/>
  <c r="J17" i="89"/>
  <c r="J16" i="89"/>
  <c r="J14" i="89"/>
  <c r="J13" i="89"/>
  <c r="J12" i="89"/>
  <c r="J10" i="89"/>
  <c r="J9" i="89"/>
  <c r="AO11" i="76"/>
  <c r="AP11" i="76"/>
  <c r="AL11" i="76"/>
  <c r="AM11" i="76"/>
  <c r="AG9" i="76"/>
  <c r="AD9" i="76"/>
  <c r="AE9" i="76"/>
  <c r="S7" i="76"/>
  <c r="T7" i="76"/>
  <c r="H5" i="76"/>
  <c r="I5" i="76"/>
  <c r="F6" i="7"/>
  <c r="F7" i="7"/>
  <c r="F8" i="7"/>
  <c r="F9" i="7"/>
  <c r="F10" i="7"/>
  <c r="F11" i="7"/>
  <c r="F12" i="7"/>
  <c r="F13" i="7"/>
  <c r="F14" i="7"/>
  <c r="F15" i="7"/>
  <c r="F16" i="7"/>
  <c r="F17" i="7"/>
  <c r="F18" i="7"/>
  <c r="F19" i="7"/>
  <c r="F20" i="7"/>
  <c r="F21" i="7"/>
  <c r="F22" i="7"/>
  <c r="E9" i="102" l="1"/>
</calcChain>
</file>

<file path=xl/sharedStrings.xml><?xml version="1.0" encoding="utf-8"?>
<sst xmlns="http://schemas.openxmlformats.org/spreadsheetml/2006/main" count="1288" uniqueCount="412">
  <si>
    <t>FC/NRW</t>
  </si>
  <si>
    <t>Total</t>
  </si>
  <si>
    <t>SE%</t>
  </si>
  <si>
    <t>England</t>
  </si>
  <si>
    <t>North West England</t>
  </si>
  <si>
    <t>North East England</t>
  </si>
  <si>
    <t>Yorkshire and Humber</t>
  </si>
  <si>
    <t>East Midlands</t>
  </si>
  <si>
    <t>East England</t>
  </si>
  <si>
    <t>South East England</t>
  </si>
  <si>
    <t>South West England</t>
  </si>
  <si>
    <t>West Midlands</t>
  </si>
  <si>
    <t>Scotland</t>
  </si>
  <si>
    <t>North Scotland</t>
  </si>
  <si>
    <t>North East Scotland</t>
  </si>
  <si>
    <t>East Scotland</t>
  </si>
  <si>
    <t>South Scotland</t>
  </si>
  <si>
    <t>West Scotland</t>
  </si>
  <si>
    <t>Wales</t>
  </si>
  <si>
    <t>Great Britain</t>
  </si>
  <si>
    <t>Felled</t>
  </si>
  <si>
    <t>Year
(to 31st March)</t>
  </si>
  <si>
    <t>Broadleaved</t>
  </si>
  <si>
    <t>Bare area</t>
  </si>
  <si>
    <t>Assumed woodland</t>
  </si>
  <si>
    <t>Conifer</t>
  </si>
  <si>
    <t>Grassland</t>
  </si>
  <si>
    <t>Mixed mainly broadleaved</t>
  </si>
  <si>
    <t>Mixed mainly conifer</t>
  </si>
  <si>
    <t>Shrub</t>
  </si>
  <si>
    <t>Uncertain</t>
  </si>
  <si>
    <t>Other vegetation</t>
  </si>
  <si>
    <t>Clearfelled</t>
  </si>
  <si>
    <t>Ground prepared for planting</t>
  </si>
  <si>
    <t>Mixed manily conifer</t>
  </si>
  <si>
    <t>Young trees</t>
  </si>
  <si>
    <t>Coppice</t>
  </si>
  <si>
    <t>Coppice with standards</t>
  </si>
  <si>
    <t>Windfarm</t>
  </si>
  <si>
    <t>2006/07</t>
  </si>
  <si>
    <t>2007/08</t>
  </si>
  <si>
    <t>2008/09</t>
  </si>
  <si>
    <t>2009/10</t>
  </si>
  <si>
    <t>2010/11</t>
  </si>
  <si>
    <t>2011/12</t>
  </si>
  <si>
    <t>2012/13</t>
  </si>
  <si>
    <t>2013/14</t>
  </si>
  <si>
    <t>2014/15</t>
  </si>
  <si>
    <t>-</t>
  </si>
  <si>
    <t>Area (000 ha)</t>
  </si>
  <si>
    <t>All species</t>
  </si>
  <si>
    <t>Cropped land</t>
  </si>
  <si>
    <t>Golf course buildings and grounds</t>
  </si>
  <si>
    <t>Industrial buildings and grounds</t>
  </si>
  <si>
    <t>Mineral extraction area</t>
  </si>
  <si>
    <t>Other energy production and distribution areas</t>
  </si>
  <si>
    <t>Recreational and leisure buildings and grounds</t>
  </si>
  <si>
    <t>Residential area</t>
  </si>
  <si>
    <t>Retail buildings and grounds</t>
  </si>
  <si>
    <t>Road or railways</t>
  </si>
  <si>
    <t>Tracks or paths</t>
  </si>
  <si>
    <t>Water feature</t>
  </si>
  <si>
    <t>Waterways</t>
  </si>
  <si>
    <t>Enumerated</t>
  </si>
  <si>
    <t>Scaled-up estimates</t>
  </si>
  <si>
    <t>Agricultural buildings</t>
  </si>
  <si>
    <t>Car park</t>
  </si>
  <si>
    <t>Other</t>
  </si>
  <si>
    <t>Restoration</t>
  </si>
  <si>
    <t>Cloud/shadow</t>
  </si>
  <si>
    <t>Urban/Buildings</t>
  </si>
  <si>
    <t>Others</t>
  </si>
  <si>
    <t>Table 2</t>
  </si>
  <si>
    <t>Table 1</t>
  </si>
  <si>
    <t>Table 4</t>
  </si>
  <si>
    <t>Table 5</t>
  </si>
  <si>
    <t>Table 6</t>
  </si>
  <si>
    <t>Table 9</t>
  </si>
  <si>
    <t>Table 8</t>
  </si>
  <si>
    <t>Table 11</t>
  </si>
  <si>
    <t>Table 12</t>
  </si>
  <si>
    <t>Table 14</t>
  </si>
  <si>
    <t>Table 16</t>
  </si>
  <si>
    <t>Table 19</t>
  </si>
  <si>
    <t>Table 22</t>
  </si>
  <si>
    <t>Table 24</t>
  </si>
  <si>
    <t>Interpreted forest type (IFT)</t>
  </si>
  <si>
    <t>Table 20</t>
  </si>
  <si>
    <t>Table 21</t>
  </si>
  <si>
    <t>Table 3</t>
  </si>
  <si>
    <t>Table 7</t>
  </si>
  <si>
    <t>Table 10</t>
  </si>
  <si>
    <t>Table 13</t>
  </si>
  <si>
    <t>Table 15</t>
  </si>
  <si>
    <t>Table 17</t>
  </si>
  <si>
    <t>Table 18</t>
  </si>
  <si>
    <t>Areas 
≥ 20 ha</t>
  </si>
  <si>
    <t>Areas
 &gt; 5 &amp; ≤ 20 ha</t>
  </si>
  <si>
    <t>Areas
 &gt; 0.5 &amp; ≤ 1 ha</t>
  </si>
  <si>
    <t>Areas 
≤ 0.5 ha</t>
  </si>
  <si>
    <t>Woodland area</t>
  </si>
  <si>
    <t>x</t>
  </si>
  <si>
    <t>Clearfelled areas</t>
  </si>
  <si>
    <t>Windblow areas</t>
  </si>
  <si>
    <t>Larches</t>
  </si>
  <si>
    <t>Birches</t>
  </si>
  <si>
    <t>Willow</t>
  </si>
  <si>
    <t>Clearfell observed in 2006</t>
  </si>
  <si>
    <t>Clearfell observed between 
2006 and 2009</t>
  </si>
  <si>
    <t>Open area</t>
  </si>
  <si>
    <t>ü</t>
  </si>
  <si>
    <t>Woodland 
area</t>
  </si>
  <si>
    <t>Stocked 
area</t>
  </si>
  <si>
    <t>Tree canopy</t>
  </si>
  <si>
    <t>Area under canopy of measurable trees (≥7cm DBH) inside woodland</t>
  </si>
  <si>
    <t>Open space</t>
  </si>
  <si>
    <t>&lt;10 year old windblown areas</t>
  </si>
  <si>
    <t>Other conifers</t>
  </si>
  <si>
    <t>All conifers</t>
  </si>
  <si>
    <t>All broadleaves</t>
  </si>
  <si>
    <t>Other broadleaves</t>
  </si>
  <si>
    <t>Woodland loss</t>
  </si>
  <si>
    <t>Ground under development</t>
  </si>
  <si>
    <t>Total area  (000 ha)</t>
  </si>
  <si>
    <t>Wind farm</t>
  </si>
  <si>
    <t>Areas less than 0.5 hectare</t>
  </si>
  <si>
    <t>Areas greater than 0.5 hectare</t>
  </si>
  <si>
    <t xml:space="preserve">Ground under development in Great Britain </t>
  </si>
  <si>
    <t>Ground under development in England</t>
  </si>
  <si>
    <t>Ground under development in Scotland</t>
  </si>
  <si>
    <t>Ground under development in Wales</t>
  </si>
  <si>
    <t>New clearfell in Great Britain</t>
  </si>
  <si>
    <t>New clearfell in England</t>
  </si>
  <si>
    <t>New clearfell in Scotland</t>
  </si>
  <si>
    <t>New clearfell in Wales</t>
  </si>
  <si>
    <t>Sitka spruce</t>
  </si>
  <si>
    <t>Woodlands in transition</t>
  </si>
  <si>
    <t>Ground under development area</t>
  </si>
  <si>
    <t>Woodland area and canopy cover area definitions</t>
  </si>
  <si>
    <t>Private 
sector</t>
  </si>
  <si>
    <t>Track or paths</t>
  </si>
  <si>
    <t>Annual restocking estimates in Great Britain, based on administrative records</t>
  </si>
  <si>
    <t>Grand Total</t>
  </si>
  <si>
    <t xml:space="preserve">% of clearfelled area </t>
  </si>
  <si>
    <t>`</t>
  </si>
  <si>
    <t>Recreational buildings and grounds</t>
  </si>
  <si>
    <t>% of woodland area</t>
  </si>
  <si>
    <t>&gt; 10 years with no regeneration</t>
  </si>
  <si>
    <t>&gt; 10 years with regeneration within 10 years</t>
  </si>
  <si>
    <t>Woodlands in transition and new clearfell areas adjacent to canopy cover loss areas</t>
  </si>
  <si>
    <t>Change at the edge of woodland</t>
  </si>
  <si>
    <t>Newly established habitat</t>
  </si>
  <si>
    <t xml:space="preserve">Newly established habitat in Great Britain </t>
  </si>
  <si>
    <t>Newly established habitat in England</t>
  </si>
  <si>
    <t>Newly established habitat in Scotland</t>
  </si>
  <si>
    <t>Newly established habitat in Wales</t>
  </si>
  <si>
    <t>Areas
 &gt; 1 &amp; ≤ 5 ha</t>
  </si>
  <si>
    <t>2006/09</t>
  </si>
  <si>
    <t>2009/12</t>
  </si>
  <si>
    <t>2012/14</t>
  </si>
  <si>
    <t>Area under canopy of trees outside of contiguous areas of woodland of a minimum size of 0.5 hectare and minimum width of 20 metres</t>
  </si>
  <si>
    <t>Permanent open space of area &lt;0.5 hectare within woodland areas</t>
  </si>
  <si>
    <t>&lt;10 year old clearfelled areas of size &lt;0.5 hectare</t>
  </si>
  <si>
    <t>&lt;10 year old clearfelled areas of size ≥0.5 hectare</t>
  </si>
  <si>
    <t>≥10 year old clearfelled areas of size &lt;0.5 hectare within woodland</t>
  </si>
  <si>
    <t>≥10 year old clearfelled areas of size &lt;0.5 hectare – edge of woodland</t>
  </si>
  <si>
    <t>≥10 year old clearfelled areas of size ≥0.5 hectare</t>
  </si>
  <si>
    <t>≥10 year old windblown areas of size &lt;0.5 hectare within woodland</t>
  </si>
  <si>
    <t>≥10 year old windblown areas of size &lt;0.5 hectare – edge of woodland</t>
  </si>
  <si>
    <t>≥10 year old windblown areas of size ≥0.5 hectare</t>
  </si>
  <si>
    <t xml:space="preserve">Areas of young trees ≥0.5 hectare (or attached to woodland giving a total contiguous size of ≥0.5 hectare) </t>
  </si>
  <si>
    <t>Areas of young trees &lt;0.5 hectare non-adjacent to woodland areas</t>
  </si>
  <si>
    <t>Temporary and very small space between the canopies of individual measurable trees within woodland</t>
  </si>
  <si>
    <t>Woodland 
loss</t>
  </si>
  <si>
    <t>Gross 
canopy 
cover</t>
  </si>
  <si>
    <t>Apparent woodlands in transition in Great Britain</t>
  </si>
  <si>
    <t>Apparent woodlands in transition in England</t>
  </si>
  <si>
    <t>Apparent woodlands in transition in Scotland</t>
  </si>
  <si>
    <t>Apparent woodlands in transition in Wales</t>
  </si>
  <si>
    <t xml:space="preserve">Woodland loss in Great Britain </t>
  </si>
  <si>
    <t>Woodland loss in England</t>
  </si>
  <si>
    <t>Woodland loss in Scotland</t>
  </si>
  <si>
    <t>Woodland loss in Wales</t>
  </si>
  <si>
    <t>Apparent woodlands in transition and new clearfell areas on ancient woodland sites at March 2015</t>
  </si>
  <si>
    <t>Apparent woodlands in transition and new clearfell areas under statutory plant health notices at March 2015</t>
  </si>
  <si>
    <t>Restocked area</t>
  </si>
  <si>
    <t>Grand total</t>
  </si>
  <si>
    <t xml:space="preserve">Total </t>
  </si>
  <si>
    <t>Area of 
original clearfell 
(000 ha)</t>
  </si>
  <si>
    <t xml:space="preserve"> % of original 
clearfell area</t>
  </si>
  <si>
    <t>Clearfell &gt; 10 years with no restocking</t>
  </si>
  <si>
    <t>Change inside woodland</t>
  </si>
  <si>
    <t>Total new clearfell observed</t>
  </si>
  <si>
    <t>(000 ha)</t>
  </si>
  <si>
    <t xml:space="preserve">Area of apparent woodlands in transition </t>
  </si>
  <si>
    <t xml:space="preserve">Total 
area </t>
  </si>
  <si>
    <r>
      <t xml:space="preserve">2014/15 </t>
    </r>
    <r>
      <rPr>
        <sz val="11"/>
        <color indexed="8"/>
        <rFont val="Calibri"/>
        <family val="2"/>
      </rPr>
      <t/>
    </r>
  </si>
  <si>
    <t>Notes for table above:</t>
  </si>
  <si>
    <r>
      <t xml:space="preserve">ü </t>
    </r>
    <r>
      <rPr>
        <vertAlign val="superscript"/>
        <sz val="12"/>
        <rFont val="Verdana"/>
        <family val="2"/>
      </rPr>
      <t>2</t>
    </r>
  </si>
  <si>
    <t>(ha)</t>
  </si>
  <si>
    <t xml:space="preserve">Area of 
woodland loss  </t>
  </si>
  <si>
    <t>Area of 
ground under 
development</t>
  </si>
  <si>
    <t>Area of newly
established 
habitat</t>
  </si>
  <si>
    <t>Total area</t>
  </si>
  <si>
    <t>Ancient 
semi-natural woodlands</t>
  </si>
  <si>
    <t>(ASNW)</t>
  </si>
  <si>
    <t>(PAWS)</t>
  </si>
  <si>
    <t>Plantation 
on ancient  
woodlans sites</t>
  </si>
  <si>
    <t>Conifer 
area</t>
  </si>
  <si>
    <t>Broadleaved 
area</t>
  </si>
  <si>
    <t>Clearfell 
area</t>
  </si>
  <si>
    <t xml:space="preserve"> Broadleaved </t>
  </si>
  <si>
    <t xml:space="preserve"> Conifer </t>
  </si>
  <si>
    <t xml:space="preserve"> Others </t>
  </si>
  <si>
    <t xml:space="preserve"> Shrub </t>
  </si>
  <si>
    <t>Ground prep</t>
  </si>
  <si>
    <t>Permanent and irretrievable canopy loss - Built</t>
  </si>
  <si>
    <t>Newly established non-woodland vegetation ≤ 10 years</t>
  </si>
  <si>
    <t>Newly established non-woodland vegetation &gt;10 years</t>
  </si>
  <si>
    <t>Interpreted open area (IOA)</t>
  </si>
  <si>
    <r>
      <t xml:space="preserve">Restock </t>
    </r>
    <r>
      <rPr>
        <sz val="12"/>
        <rFont val="Calibri"/>
        <family val="2"/>
      </rPr>
      <t>≤</t>
    </r>
    <r>
      <rPr>
        <sz val="12"/>
        <rFont val="Verdana"/>
        <family val="2"/>
      </rPr>
      <t xml:space="preserve"> 10 years after clearfell</t>
    </r>
  </si>
  <si>
    <r>
      <t xml:space="preserve">Clearfell </t>
    </r>
    <r>
      <rPr>
        <sz val="12"/>
        <rFont val="Calibri"/>
        <family val="2"/>
      </rPr>
      <t>≤</t>
    </r>
    <r>
      <rPr>
        <sz val="12"/>
        <rFont val="Verdana"/>
        <family val="2"/>
      </rPr>
      <t xml:space="preserve"> 10 years</t>
    </r>
  </si>
  <si>
    <r>
      <t xml:space="preserve">Restock </t>
    </r>
    <r>
      <rPr>
        <sz val="12"/>
        <rFont val="Calibri"/>
        <family val="2"/>
      </rPr>
      <t>≤</t>
    </r>
    <r>
      <rPr>
        <sz val="12"/>
        <rFont val="Verdana"/>
        <family val="2"/>
      </rPr>
      <t>10 years after contruction disturbance</t>
    </r>
  </si>
  <si>
    <r>
      <t xml:space="preserve">- </t>
    </r>
    <r>
      <rPr>
        <vertAlign val="superscript"/>
        <sz val="12"/>
        <rFont val="Verdana"/>
        <family val="2"/>
      </rPr>
      <t>1</t>
    </r>
  </si>
  <si>
    <r>
      <rPr>
        <sz val="12"/>
        <rFont val="Calibri"/>
        <family val="2"/>
      </rPr>
      <t>≤</t>
    </r>
    <r>
      <rPr>
        <sz val="12"/>
        <rFont val="Verdana"/>
        <family val="2"/>
      </rPr>
      <t xml:space="preserve"> 10 years</t>
    </r>
  </si>
  <si>
    <t>Woodland area estimates</t>
  </si>
  <si>
    <t>Stocked area estimates</t>
  </si>
  <si>
    <r>
      <t xml:space="preserve">2006/07 </t>
    </r>
    <r>
      <rPr>
        <sz val="12"/>
        <rFont val="Calibri"/>
        <family val="2"/>
      </rPr>
      <t xml:space="preserve">̶  </t>
    </r>
    <r>
      <rPr>
        <sz val="12"/>
        <rFont val="Verdana"/>
        <family val="2"/>
      </rPr>
      <t xml:space="preserve">2008/09 </t>
    </r>
    <r>
      <rPr>
        <vertAlign val="superscript"/>
        <sz val="12"/>
        <rFont val="Verdana"/>
        <family val="2"/>
      </rPr>
      <t>1</t>
    </r>
  </si>
  <si>
    <r>
      <t xml:space="preserve">2009/10 </t>
    </r>
    <r>
      <rPr>
        <sz val="12"/>
        <rFont val="Calibri"/>
        <family val="2"/>
      </rPr>
      <t xml:space="preserve">̶  </t>
    </r>
    <r>
      <rPr>
        <sz val="12"/>
        <rFont val="Verdana"/>
        <family val="2"/>
      </rPr>
      <t xml:space="preserve">2011/12 </t>
    </r>
    <r>
      <rPr>
        <vertAlign val="superscript"/>
        <sz val="12"/>
        <rFont val="Verdana"/>
        <family val="2"/>
      </rPr>
      <t>1</t>
    </r>
  </si>
  <si>
    <r>
      <t xml:space="preserve">2012/13 </t>
    </r>
    <r>
      <rPr>
        <sz val="12"/>
        <rFont val="Calibri"/>
        <family val="2"/>
      </rPr>
      <t xml:space="preserve">̶  </t>
    </r>
    <r>
      <rPr>
        <sz val="12"/>
        <rFont val="Verdana"/>
        <family val="2"/>
      </rPr>
      <t>2013/14</t>
    </r>
  </si>
  <si>
    <t>Clearfelled area 
in ancient 
semi-natural 
woodland sites</t>
  </si>
  <si>
    <t>Clearfelled area 
in plantation 
on ancient 
woodland sites</t>
  </si>
  <si>
    <t>Clearfelled area 
in ancient 
woodland sites</t>
  </si>
  <si>
    <t>Total area of 
all ancient 
woodland sites</t>
  </si>
  <si>
    <t>Clearfelled area in 
statutory plant 
health notice sites</t>
  </si>
  <si>
    <t>Total area under
statutory plant
health notices</t>
  </si>
  <si>
    <t>Clearfelled area in 
unconditional felling 
licence sites</t>
  </si>
  <si>
    <t>Total area under
unconditional 
felling licences</t>
  </si>
  <si>
    <t>Clearfelled area 
adjacent to
woodland loss areas</t>
  </si>
  <si>
    <t>% of ancient 
woodland sites
clearfelled</t>
  </si>
  <si>
    <t>% of
statutory 
plant health 
notices clearfelled</t>
  </si>
  <si>
    <t>% of
unconditional 
felling licences
clearfelled</t>
  </si>
  <si>
    <t>Total area
of change</t>
  </si>
  <si>
    <t>Total
area</t>
  </si>
  <si>
    <t>Ground 
under 
development</t>
  </si>
  <si>
    <t>Non-restocked area</t>
  </si>
  <si>
    <t>% of area
changed</t>
  </si>
  <si>
    <t>% of 
area of
clearfell</t>
  </si>
  <si>
    <t xml:space="preserve">Total 
area 
</t>
  </si>
  <si>
    <r>
      <t xml:space="preserve">Construction level disturbances </t>
    </r>
    <r>
      <rPr>
        <sz val="12"/>
        <rFont val="Calibri"/>
        <family val="2"/>
      </rPr>
      <t>≤</t>
    </r>
    <r>
      <rPr>
        <sz val="12"/>
        <rFont val="Verdana"/>
        <family val="2"/>
      </rPr>
      <t xml:space="preserve"> 10 years</t>
    </r>
  </si>
  <si>
    <t>Construction level disturbances &gt; 10 years</t>
  </si>
  <si>
    <t xml:space="preserve">Woodland area and stocked woodland area of Great Britain referenced to March 2012 </t>
  </si>
  <si>
    <t>Classification of areas of clearfell and windblow </t>
  </si>
  <si>
    <t>Woodland area by interpreted forest type and interpreted open area by type in Great Britain and countries (2006)</t>
  </si>
  <si>
    <t>1. Estimates are derived from earth observation.</t>
  </si>
  <si>
    <t>2. IOAs are areas of internal open space within woodland greater than 0.5 hectare in extent.</t>
  </si>
  <si>
    <t>3. Area of clearfell represents more than a single year of clearfell activity due to the common practice of leaving clearfelled areas fallow for a varying number of years.</t>
  </si>
  <si>
    <t>4. Table 4 has minor differences from Table 9 of the NFI 2011 woodland map GB report due to differences in accounting for open spaces within new assumed woodland areas.</t>
  </si>
  <si>
    <t>5. An additional 20.3 thousand hectares of clearfell were identified by remote sensing and added to this 2006 published estimate retrospectively to correct the 2006 baseline used in this report.</t>
  </si>
  <si>
    <r>
      <t xml:space="preserve">1.  Estimates of woodland area are based on </t>
    </r>
    <r>
      <rPr>
        <i/>
        <sz val="12"/>
        <rFont val="Verdana"/>
        <family val="2"/>
      </rPr>
      <t>Forestry Statistics 2012</t>
    </r>
    <r>
      <rPr>
        <sz val="12"/>
        <rFont val="Verdana"/>
        <family val="2"/>
      </rPr>
      <t>, supporting data and Forestry Commission/NRW SCDB data.</t>
    </r>
  </si>
  <si>
    <t>2.  Stocked area estimates based on NFI field survey data.</t>
  </si>
  <si>
    <t>3.  Woodland area estimates include clearfell within the woodland, while stocked area excludes clearfell. Clearfell was estimated at 96.5 thousand hectares in 2012 based on NFI fieldwork, see Table 6.</t>
  </si>
  <si>
    <t>4.  The percentage difference in area between woodland area and the sum of stocked area and clearfell is 8.7% and is accounted for by integral open space.</t>
  </si>
  <si>
    <t>1.  Where the establishment of a planned non-woodland habitat takes longer than 10 years, the 10-year threshold to confirm permanent woodland loss may be extended</t>
  </si>
  <si>
    <t>1.  Interpreted Open Area</t>
  </si>
  <si>
    <t>2.  Becames internal open space</t>
  </si>
  <si>
    <t>3.  After windblow is cleared the area becomes an area of clearfell or an area of young trees</t>
  </si>
  <si>
    <t>4.  If young trees establish on areas of open space, clearfell or windblow the area converts to an area of young trees</t>
  </si>
  <si>
    <t>New clearfell and apparent woodlands in transition in Great Britain 2006–15</t>
  </si>
  <si>
    <t xml:space="preserve">Apparent woodlands
in transition 
from earlier periods </t>
  </si>
  <si>
    <t>Apparent 
woodlands in 
transition as 
% of 
woodland area</t>
  </si>
  <si>
    <r>
      <t xml:space="preserve">1.  </t>
    </r>
    <r>
      <rPr>
        <vertAlign val="superscript"/>
        <sz val="12"/>
        <rFont val="Verdana"/>
        <family val="2"/>
      </rPr>
      <t>(1)</t>
    </r>
    <r>
      <rPr>
        <sz val="12"/>
        <rFont val="Verdana"/>
        <family val="2"/>
      </rPr>
      <t>Includes three whole years.</t>
    </r>
  </si>
  <si>
    <t>2.  Estimates are derived from earth observation.</t>
  </si>
  <si>
    <t>3.  Areas of apparent woodlands in transition will include areas of young trees not identifiable from imagery.</t>
  </si>
  <si>
    <t>4.  Apparent woodlands in transition at each observation point includes pre-existing clearfell observed in 2006 and additional clearfell observed in earlier observation points and therefore includes several past years of clearfell.</t>
  </si>
  <si>
    <t>6.  New clearfell is the amount of clearfell observed within a given observation year that was not observed in previous observation years.</t>
  </si>
  <si>
    <t>Field estimates of new clearfell and woodlands in transition for Forestry Commission and Private sector land at March 2012</t>
  </si>
  <si>
    <t xml:space="preserve">1.   The estimates in Table 6 are very different to those in Table 5 and Figure 10. </t>
  </si>
  <si>
    <t xml:space="preserve">      This is because earth observation cannot detect the young trees associated with the restocking until they have grown to a detectable size. </t>
  </si>
  <si>
    <t>1.  Estimates are derived from earth observation.</t>
  </si>
  <si>
    <t>2.  The ‘Others’ category of the table represents Uncertain, Ground prep, Low density and Cloud/Shadow</t>
  </si>
  <si>
    <t>Area of conifer and broadleaved stands clearfelled in Great Britain in the period 2006–15</t>
  </si>
  <si>
    <t>1.    Estimates are derived from earth observation.</t>
  </si>
  <si>
    <t>           The usual silvicultural practice of felling and replanting of native species.</t>
  </si>
  <si>
    <t>           The Ancient Woodland map ASNW sites include small pockets of non-native species.</t>
  </si>
  <si>
    <t>2.  Some of the clearfelling in PAWS areas will result from PAWS restoration activity while other areas may be the result of silvicultural practice and land-use change.</t>
  </si>
  <si>
    <t>3.  The clearfelling in ASNW may reflect:</t>
  </si>
  <si>
    <t>4.  Total area of ancient woodland sites includes areas of open space greater than 0.5 hectare in extent.</t>
  </si>
  <si>
    <t xml:space="preserve">           There may be errors in the Ancient Woodland Site map that misclassify PAWS sites as ASNW sites. It is the case that non-native trees occupy a significant proportion of mapped ASNW area, as illustrated in the recent Native Woodland Survey of Scotland report. </t>
  </si>
  <si>
    <t>NFI does not presently confirm species and ancient woodland status at time of clearfell, but will in later cycles.</t>
  </si>
  <si>
    <t xml:space="preserve">5.  The ancient woodland estimates for Scotland exclude long-established woodlands of plantation origin (LEPO) (types 1b and 2b) and ‘Other’ woodlands on Roy sites (type 3). </t>
  </si>
  <si>
    <t>The NFI found 22.2 thousand hectares of clearfell in these areas.</t>
  </si>
  <si>
    <t xml:space="preserve">      This reflects the fact that the fieldwork estimates in Table 6 exclude previous clearfelled areas that have been restocked at the time of the field survey, whereas Table 5 and Figure 10 report the results of earth observation, </t>
  </si>
  <si>
    <t>in which a considerable amount of such restocked area is included in the areas of apparent woodland in transition.</t>
  </si>
  <si>
    <t xml:space="preserve">5.  Areas of young trees observed in imagery in areas of woodlands in transition are subtracted from the area of apparent woodlands in transition annually. </t>
  </si>
  <si>
    <t>There will typically be a minimum 7-year lag before the young trees become visible. This will be extended by another 3 to 5 years if new imagery is not available at the point in time when such trees would become visible in imagery.</t>
  </si>
  <si>
    <t>7.  At each observation point, any misclassifications found of clearfelled areas identified in earlier periods were used to adjust the current estimate of apparent woodland in transition,</t>
  </si>
  <si>
    <t>but such adjustments were not applied to the estimates of previous clearfelled areas or apparent woodland in transition. Such adjustments were not large, but account for apparent inconsistencies in the table.</t>
  </si>
  <si>
    <t>3.  The total area covered by SPHNs is higher since not all SPHNs involve clearfelling, not all will have been enacted at time of assessment and not all trees within SPHN areas are required to be felled.</t>
  </si>
  <si>
    <t>2.  SPHNs issued between March 2010 to March 2015.</t>
  </si>
  <si>
    <t>Apparent woodlands in transition and new clearfell areas in unconditional felling licence areas at March 2015</t>
  </si>
  <si>
    <t> If the owner/manager does not fell the woodland within this period, the licence expires. Owners have a number of years to undertake felling and are not obliged to fell.</t>
  </si>
  <si>
    <t>2.  Estimates for unconditional felling licences approved between March 2000 and March 2015.</t>
  </si>
  <si>
    <t>3.  A felling licence permits the woodland owner/manager to fell their woodland between two specified dates; the approval and the expiry dates.</t>
  </si>
  <si>
    <t>2.    These clearfell areas are adjacent to areas of:</t>
  </si>
  <si>
    <t>·  woodland loss</t>
  </si>
  <si>
    <t>·  ground under development</t>
  </si>
  <si>
    <t>·  newly established habitat</t>
  </si>
  <si>
    <t>2.  These estimates, based on satellite imagery, 2006–15, are likely to be underestimates of areas of new windblow since:</t>
  </si>
  <si>
    <t>3.  Estimates are derived from earth observation.</t>
  </si>
  <si>
    <t xml:space="preserve">4.  The 2006 satellite imagery analysis found an additional 736 hectares of recent windblow in Great Britain, of which 83 hectares occurred in England, 599 hectares in Scotland and 86 hectares in Wales. </t>
  </si>
  <si>
    <t>This will have occurred between 2004/05 and 2005/06 within a partial proportion of all woodland and thus was not included in the above table.</t>
  </si>
  <si>
    <t>·  They exclude areas of less than 0.5 hectare in extent.</t>
  </si>
  <si>
    <t xml:space="preserve">·  They exclude areas where windblow has occurred to only a proportion of the canopy. Typically, levels of windblow of greater than 80% of the canopy will be detected while areas with less than 50% may not be detected. </t>
  </si>
  <si>
    <t>The estimates will exclude areas of windblow cleared rapidly, which will have been classified as clearfell or restock.</t>
  </si>
  <si>
    <t>New windblow in Great Britain 2006–15</t>
  </si>
  <si>
    <r>
      <t xml:space="preserve">1.  </t>
    </r>
    <r>
      <rPr>
        <vertAlign val="superscript"/>
        <sz val="12"/>
        <rFont val="Verdana"/>
        <family val="2"/>
      </rPr>
      <t>(1)</t>
    </r>
    <r>
      <rPr>
        <sz val="12"/>
        <rFont val="Verdana"/>
        <family val="2"/>
      </rPr>
      <t xml:space="preserve"> Includes three whole years</t>
    </r>
  </si>
  <si>
    <t>1.  The totals are based on summing the unrounded individual estimates.</t>
  </si>
  <si>
    <t xml:space="preserve">7.  Some loss occurred between 2004 and 2006 over a partial proportion of woodland and thus have been excluded from the estimates. These account for: </t>
  </si>
  <si>
    <t>3.  Woodland loss: Areas where definitive evidence for the permanent removal of woodland cover has been established.</t>
  </si>
  <si>
    <t>4.  Ground under development: Areas where there has been significant earth movement of the type associated with development.</t>
  </si>
  <si>
    <t>5.  Newly established habitat: Areas where there has been a significant change in the habitat type through the complete establishment of non-tree vegetation.</t>
  </si>
  <si>
    <t xml:space="preserve">6.  These tables primarily reflect the first ‘states’ or types of loss of canopy cover change detected. </t>
  </si>
  <si>
    <t xml:space="preserve">In a few instances, amounting to an area of under 3 hectares across Great Britain, subsequent observations have shown changes from this ‘first state’ observed such as ground under development and other established habitats to confirmed woodland loss. </t>
  </si>
  <si>
    <t>These are not reported on or reflected in the above table. Once all sites have been re-assessed 10 years after clearfell, a final classification will be set and reported.</t>
  </si>
  <si>
    <t xml:space="preserve">·  Woodland loss - 115 hectares in England, 229 hectares in Scotland, 2 hectares in Wales and 347 hectares in Great Britain. </t>
  </si>
  <si>
    <t xml:space="preserve">·  Ground under development - 33 hectares in England, 7 hectares in Scotland and 40 hectares in Great Britain </t>
  </si>
  <si>
    <t xml:space="preserve">·  Newly established habitats - 16 hectares in England, 8 hectares in Scotland and 24 hectares in Great Britain </t>
  </si>
  <si>
    <t>Total areas of woodland loss, ground under development and newly established habitats within observation periods 2006–15</t>
  </si>
  <si>
    <t>Types of change at the edge of woodland broken down by IFT in Great Britain and countries 2006–15</t>
  </si>
  <si>
    <t>2.  ‘Change at the edge of woodland’ = woodland loss at the periphery of the woodland.</t>
  </si>
  <si>
    <t>3.  IFT = interpreted forest type: conifer, broadleaved, shrub, felled etc.</t>
  </si>
  <si>
    <t>4.  IFT classes ordered by prevalence of class at country and categories level.</t>
  </si>
  <si>
    <t>2.  ‘Change inside woodland’ = woodland loss entirely within woodland.</t>
  </si>
  <si>
    <t>5.  There was very little ground under development observed inside woodland. What was observed was included within woodland loss, hence the class is not within the table.</t>
  </si>
  <si>
    <t>Types of change inside woodland broken down by IFT in Great Britain and countries 2006–15</t>
  </si>
  <si>
    <t>The most common causes of change at the edge of woodland in Great Britain and countries 2006–15</t>
  </si>
  <si>
    <t>2.  Change at the edge of woodland = woodland loss at the periphery of the woodland.</t>
  </si>
  <si>
    <t>3.  Classes ordered by prevalence of class at country and categories level.</t>
  </si>
  <si>
    <t>·  Wind farm - 133.8 hectares</t>
  </si>
  <si>
    <t>·  Recreational and leisure - 73.9 hectares</t>
  </si>
  <si>
    <t>·  Community services - 73.2 hectares</t>
  </si>
  <si>
    <t>4.  The five next most common causes of woodland loss categorised as ‘Others’ are:</t>
  </si>
  <si>
    <t>·  Cropped land - 65.8 hectares</t>
  </si>
  <si>
    <t>·  Other transport infrastructure - 43.1 hectares</t>
  </si>
  <si>
    <t xml:space="preserve">5.  The amounts of each category will change over time as new clearfell and transition woodland are monitored over the 10-year period after clearfell. </t>
  </si>
  <si>
    <t xml:space="preserve">For example there are currently 23.1 thousand hectares of clearfelled land that has planning consent for windfarms at either approved/active or installed stage (up to March 2016). </t>
  </si>
  <si>
    <t xml:space="preserve">This land may or may not be restocked within 10 years of clearfelling. </t>
  </si>
  <si>
    <t>The most common causes of change inside woodland in Great Britain and countries 2006–15</t>
  </si>
  <si>
    <t>4.  ‘Newly established habitat’ represents a change to non-woodland vegetation. This may reflect planned habitat restoration. Further analysis of management plans would be required to confirm this.</t>
  </si>
  <si>
    <t>5.  Ground under development was included within the Urban and buildings class inside woodlands.</t>
  </si>
  <si>
    <t xml:space="preserve">Actual and enhanced potential woodland loss on ancient woodland sites in Great Britain and countries 2006–15 </t>
  </si>
  <si>
    <t>2.  The ancient woodland data used in this analysis has a minimum size threshold of 2 hectares in England and Scotland and 0.5 hectare in Wales.</t>
  </si>
  <si>
    <t>4.  Reasons for change at any particular site may be PAWS restoration, normal silvicultural practice, land-use change or natural decline.</t>
  </si>
  <si>
    <t xml:space="preserve">5.  The ancient woodland estimates for Scotland exclude long-established woodlands of plantation origin (LEPO) (types 1b and 2b) and ‘Other’ woodlands on ‘Roy’ sites (type 3). </t>
  </si>
  <si>
    <t>The NFI found 453 hectares of woodland loss in these areas.</t>
  </si>
  <si>
    <t>Forestry Commission estimates of annual new planting in Great Britain and countries 2006–15</t>
  </si>
  <si>
    <t>Preliminary field survey estimates of restocking within areas of apparent woodlands in transition and new clearfell identified in 2006 imagery</t>
  </si>
  <si>
    <t>1.  Areas reported are stocked areas.</t>
  </si>
  <si>
    <t>2.  Stocked areas are defined in Table 3 and exclude small areas of integral open space. They will by definition be smaller than the woodland area or clearfell area.</t>
  </si>
  <si>
    <t>5.  The current NFI field sample covering these areas is too small to provide reliable estimates at a country level.</t>
  </si>
  <si>
    <t>6.  Restocked areas will include small amounts of older trees, such as seed trees, lone broadleaves or veteran trees that were retained at clearfell.</t>
  </si>
  <si>
    <t xml:space="preserve">3.  The difference between stocked area and woodland area in all woodland types is around 9%. </t>
  </si>
  <si>
    <t>When making comparisons of felled area to stocked area the presence of additional integral open space should be taken into account.</t>
  </si>
  <si>
    <t>4.  A further 2 years of field surveys are required to fully assess the restocking of areas in Table 21 (after which, any areas that have not been restocked are defined as woodland loss)</t>
  </si>
  <si>
    <t xml:space="preserve"> while for the areas in Table 22 a further 5 years of field survey results will be required to fully assess restocking rates for all years of canopy loss shown in the table.</t>
  </si>
  <si>
    <t>Preliminary field survey estimates of restocking within apparent woodlands in transition and new clearfell identified in imagery between 2006 and 2009</t>
  </si>
  <si>
    <t xml:space="preserve">Woodland land-use changes broken down by country identified between the NIWT and NFI inventories </t>
  </si>
  <si>
    <t>Preliminary estimates of the changes in canopy cover in British woodlands between 2006 and 2015 Report</t>
  </si>
  <si>
    <t>Tables in main text</t>
  </si>
  <si>
    <t>Figures in main text</t>
  </si>
  <si>
    <t>Go to Table 3</t>
  </si>
  <si>
    <t>Go to Table 4</t>
  </si>
  <si>
    <t>Go to Table 5</t>
  </si>
  <si>
    <t>Go to Table 6</t>
  </si>
  <si>
    <t>Go to Table 7</t>
  </si>
  <si>
    <t>Go to Table 8</t>
  </si>
  <si>
    <t>Go to Table 9</t>
  </si>
  <si>
    <t>Go to Table 10</t>
  </si>
  <si>
    <t>Go to Table 11</t>
  </si>
  <si>
    <t>Go to Table 12</t>
  </si>
  <si>
    <t>Go to Table 13</t>
  </si>
  <si>
    <t>Go to Table 14</t>
  </si>
  <si>
    <t>Go to Table 15</t>
  </si>
  <si>
    <t>Go to Table 16</t>
  </si>
  <si>
    <t>Go to Table 17</t>
  </si>
  <si>
    <t>Go to Table 18</t>
  </si>
  <si>
    <t>Go to Table 19</t>
  </si>
  <si>
    <t>Go to Table 20</t>
  </si>
  <si>
    <t>Go to Table 21</t>
  </si>
  <si>
    <t>Go to Table 22</t>
  </si>
  <si>
    <t>Go to Table 24</t>
  </si>
  <si>
    <t>Figure 10</t>
  </si>
  <si>
    <t>Figure 11</t>
  </si>
  <si>
    <t>Figure 10 data</t>
  </si>
  <si>
    <t>Annualised amounts of clearfell and apparent woodlands in transition in Great Britain 2006–15</t>
  </si>
  <si>
    <t>Figure 11 data</t>
  </si>
  <si>
    <t xml:space="preserve">New woodland loss, ground under development and newly established habitat in Great Britain 2006–15 </t>
  </si>
  <si>
    <t>Go to Figure 10</t>
  </si>
  <si>
    <t>Go to Figure 11</t>
  </si>
  <si>
    <t>Return to Index Tab</t>
  </si>
  <si>
    <t>3.  ASNW and PAWS are as designated in the Ancient Woodland Inventory of the 1980s published by the Nature Conservancy Council, with revisions by Natural England, Scottish Natural Heritage and Natural Resources Wales.</t>
  </si>
  <si>
    <t xml:space="preserve">8.  Total apparent woodland in transition at the end of each period is expressed as a percentage of the contemporaneous estimate of total woodland area at the end of that period. </t>
  </si>
  <si>
    <t>Net 
canopy 
cover</t>
  </si>
  <si>
    <r>
      <t xml:space="preserve">Permanent contiguous open space of area ≥0.5 hectare surrounded by woodland </t>
    </r>
    <r>
      <rPr>
        <vertAlign val="superscript"/>
        <sz val="13"/>
        <rFont val="Verdana"/>
        <family val="2"/>
      </rPr>
      <t>1</t>
    </r>
  </si>
  <si>
    <r>
      <t xml:space="preserve">Young trees </t>
    </r>
    <r>
      <rPr>
        <b/>
        <vertAlign val="superscript"/>
        <sz val="13"/>
        <rFont val="Verdana"/>
        <family val="2"/>
      </rPr>
      <t>4</t>
    </r>
  </si>
  <si>
    <r>
      <t>Windblow</t>
    </r>
    <r>
      <rPr>
        <b/>
        <vertAlign val="superscript"/>
        <sz val="13"/>
        <rFont val="Verdana"/>
        <family val="2"/>
      </rPr>
      <t xml:space="preserve"> 3</t>
    </r>
  </si>
  <si>
    <t>Clearfell 
observed 
within period</t>
  </si>
  <si>
    <t>At March 2006</t>
  </si>
  <si>
    <t>Total apparent woodlands in transition observed at March 2006</t>
  </si>
  <si>
    <r>
      <t>Published on 12</t>
    </r>
    <r>
      <rPr>
        <vertAlign val="superscript"/>
        <sz val="12"/>
        <color rgb="FF074F28"/>
        <rFont val="Verdana"/>
        <family val="2"/>
      </rPr>
      <t>th</t>
    </r>
    <r>
      <rPr>
        <sz val="12"/>
        <color rgb="FF074F28"/>
        <rFont val="Verdana"/>
        <family val="2"/>
      </rPr>
      <t xml:space="preserve"> August 2016</t>
    </r>
  </si>
  <si>
    <t>7.  Open area in the tables above relate to open space that will be permanent in nature, and will have been in existence at clearfell.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</si>
</sst>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3" formatCode="_-* #,##0.00_-;\-* #,##0.00_-;_-* &quot;-&quot;??_-;_-@_-"/>
    <numFmt numFmtId="164" formatCode="#,##0.0"/>
    <numFmt numFmtId="165" formatCode="0_ ;\-0\ "/>
    <numFmt numFmtId="166" formatCode="#,##0.00_ ;\-#,##0.00\ "/>
    <numFmt numFmtId="167" formatCode="0.0"/>
    <numFmt numFmtId="168" formatCode="0.000%"/>
    <numFmt numFmtId="169" formatCode="#,##0.0000"/>
    <numFmt numFmtId="170" formatCode="_-* #,##0.000_-;\-* #,##0.000_-;_-* &quot;-&quot;??_-;_-@_-"/>
    <numFmt numFmtId="171" formatCode="_-* #,##0.0_-;\-* #,##0.0_-;_-* &quot;-&quot;??_-;_-@_-"/>
    <numFmt numFmtId="172" formatCode="_-* #,##0_-;\-* #,##0_-;_-* &quot;-&quot;??_-;_-@_-"/>
  </numFmts>
  <fonts count="76" x14ac:knownFonts="1">
    <font>
      <sz val="10"/>
      <name val="Verdana"/>
    </font>
    <font>
      <sz val="11"/>
      <color theme="1"/>
      <name val="Calibri"/>
      <family val="2"/>
      <scheme val="minor"/>
    </font>
    <font>
      <sz val="11"/>
      <color indexed="8"/>
      <name val="Calibri"/>
      <family val="2"/>
    </font>
    <font>
      <sz val="11"/>
      <color indexed="8"/>
      <name val="Verdana"/>
      <family val="2"/>
    </font>
    <font>
      <sz val="11"/>
      <color indexed="9"/>
      <name val="Verdana"/>
      <family val="2"/>
    </font>
    <font>
      <sz val="11"/>
      <color indexed="20"/>
      <name val="Verdana"/>
      <family val="2"/>
    </font>
    <font>
      <b/>
      <sz val="11"/>
      <color indexed="52"/>
      <name val="Verdana"/>
      <family val="2"/>
    </font>
    <font>
      <b/>
      <sz val="11"/>
      <color indexed="9"/>
      <name val="Verdana"/>
      <family val="2"/>
    </font>
    <font>
      <i/>
      <sz val="11"/>
      <color indexed="23"/>
      <name val="Verdana"/>
      <family val="2"/>
    </font>
    <font>
      <sz val="11"/>
      <color indexed="17"/>
      <name val="Verdana"/>
      <family val="2"/>
    </font>
    <font>
      <b/>
      <sz val="15"/>
      <color indexed="62"/>
      <name val="Verdana"/>
      <family val="2"/>
    </font>
    <font>
      <b/>
      <sz val="13"/>
      <color indexed="62"/>
      <name val="Verdana"/>
      <family val="2"/>
    </font>
    <font>
      <b/>
      <sz val="11"/>
      <color indexed="62"/>
      <name val="Verdana"/>
      <family val="2"/>
    </font>
    <font>
      <sz val="11"/>
      <color indexed="62"/>
      <name val="Verdana"/>
      <family val="2"/>
    </font>
    <font>
      <sz val="11"/>
      <color indexed="52"/>
      <name val="Verdana"/>
      <family val="2"/>
    </font>
    <font>
      <sz val="11"/>
      <color indexed="60"/>
      <name val="Verdana"/>
      <family val="2"/>
    </font>
    <font>
      <sz val="10"/>
      <name val="Verdana"/>
      <family val="2"/>
    </font>
    <font>
      <sz val="10"/>
      <name val="Century Gothic"/>
      <family val="2"/>
    </font>
    <font>
      <sz val="10"/>
      <name val="Arial"/>
      <family val="2"/>
    </font>
    <font>
      <b/>
      <sz val="11"/>
      <color indexed="63"/>
      <name val="Verdana"/>
      <family val="2"/>
    </font>
    <font>
      <b/>
      <sz val="18"/>
      <color indexed="62"/>
      <name val="Verdana"/>
      <family val="2"/>
    </font>
    <font>
      <b/>
      <sz val="11"/>
      <color indexed="8"/>
      <name val="Verdana"/>
      <family val="2"/>
    </font>
    <font>
      <sz val="11"/>
      <color indexed="10"/>
      <name val="Verdana"/>
      <family val="2"/>
    </font>
    <font>
      <sz val="8"/>
      <name val="Verdana"/>
      <family val="2"/>
    </font>
    <font>
      <sz val="10"/>
      <name val="Verdana"/>
      <family val="2"/>
    </font>
    <font>
      <u/>
      <sz val="10"/>
      <color indexed="12"/>
      <name val="Verdana"/>
      <family val="2"/>
    </font>
    <font>
      <b/>
      <sz val="12"/>
      <name val="Verdana"/>
      <family val="2"/>
    </font>
    <font>
      <sz val="12"/>
      <name val="Verdana"/>
      <family val="2"/>
    </font>
    <font>
      <sz val="12"/>
      <name val="Wingdings"/>
      <charset val="2"/>
    </font>
    <font>
      <vertAlign val="superscript"/>
      <sz val="12"/>
      <name val="Verdana"/>
      <family val="2"/>
    </font>
    <font>
      <sz val="12"/>
      <color indexed="57"/>
      <name val="Verdana"/>
      <family val="2"/>
    </font>
    <font>
      <b/>
      <sz val="12"/>
      <color indexed="57"/>
      <name val="Verdana"/>
      <family val="2"/>
    </font>
    <font>
      <sz val="10"/>
      <name val="Verdana"/>
      <family val="2"/>
    </font>
    <font>
      <b/>
      <sz val="12"/>
      <color indexed="9"/>
      <name val="Verdana"/>
      <family val="2"/>
    </font>
    <font>
      <sz val="12"/>
      <color indexed="9"/>
      <name val="Verdana"/>
      <family val="2"/>
    </font>
    <font>
      <sz val="12"/>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2"/>
      <color theme="0"/>
      <name val="Verdana"/>
      <family val="2"/>
    </font>
    <font>
      <b/>
      <sz val="12"/>
      <color theme="0"/>
      <name val="Verdana"/>
      <family val="2"/>
    </font>
    <font>
      <i/>
      <sz val="12"/>
      <color indexed="9"/>
      <name val="Verdana"/>
      <family val="2"/>
    </font>
    <font>
      <b/>
      <i/>
      <sz val="12"/>
      <name val="Verdana"/>
      <family val="2"/>
    </font>
    <font>
      <i/>
      <sz val="12"/>
      <name val="Verdana"/>
      <family val="2"/>
    </font>
    <font>
      <b/>
      <u/>
      <sz val="12"/>
      <color rgb="FF004E2E"/>
      <name val="Verdana"/>
      <family val="2"/>
    </font>
    <font>
      <sz val="12"/>
      <color rgb="FF074F28"/>
      <name val="Verdana"/>
      <family val="2"/>
    </font>
    <font>
      <b/>
      <sz val="12"/>
      <color rgb="FF074F28"/>
      <name val="Verdana"/>
      <family val="2"/>
    </font>
    <font>
      <sz val="11"/>
      <color rgb="FF074F28"/>
      <name val="Verdana"/>
      <family val="2"/>
    </font>
    <font>
      <sz val="12"/>
      <color theme="1"/>
      <name val="Calibri"/>
      <family val="2"/>
      <scheme val="minor"/>
    </font>
    <font>
      <sz val="12"/>
      <color rgb="FFFF0000"/>
      <name val="Verdana"/>
      <family val="2"/>
    </font>
    <font>
      <b/>
      <sz val="12"/>
      <color rgb="FFFF0000"/>
      <name val="Verdana"/>
      <family val="2"/>
    </font>
    <font>
      <sz val="12"/>
      <name val="Calibri"/>
      <family val="2"/>
      <scheme val="minor"/>
    </font>
    <font>
      <b/>
      <u/>
      <sz val="12"/>
      <color rgb="FF074F28"/>
      <name val="Verdana"/>
      <family val="2"/>
    </font>
    <font>
      <b/>
      <sz val="12"/>
      <color indexed="60"/>
      <name val="Verdana"/>
      <family val="2"/>
    </font>
    <font>
      <u/>
      <sz val="12"/>
      <color indexed="12"/>
      <name val="Verdana"/>
      <family val="2"/>
    </font>
    <font>
      <sz val="12"/>
      <color indexed="12"/>
      <name val="Verdana"/>
      <family val="2"/>
    </font>
    <font>
      <sz val="12"/>
      <color rgb="FF074F28"/>
      <name val="Calibri"/>
      <family val="2"/>
      <scheme val="minor"/>
    </font>
    <font>
      <sz val="13"/>
      <name val="Verdana"/>
      <family val="2"/>
    </font>
    <font>
      <vertAlign val="superscript"/>
      <sz val="13"/>
      <name val="Verdana"/>
      <family val="2"/>
    </font>
    <font>
      <b/>
      <sz val="13"/>
      <name val="Verdana"/>
      <family val="2"/>
    </font>
    <font>
      <b/>
      <vertAlign val="superscript"/>
      <sz val="13"/>
      <name val="Verdana"/>
      <family val="2"/>
    </font>
    <font>
      <vertAlign val="superscript"/>
      <sz val="12"/>
      <color rgb="FF074F28"/>
      <name val="Verdana"/>
      <family val="2"/>
    </font>
  </fonts>
  <fills count="60">
    <fill>
      <patternFill patternType="none"/>
    </fill>
    <fill>
      <patternFill patternType="gray125"/>
    </fill>
    <fill>
      <patternFill patternType="solid">
        <fgColor indexed="27"/>
      </patternFill>
    </fill>
    <fill>
      <patternFill patternType="solid">
        <fgColor indexed="34"/>
      </patternFill>
    </fill>
    <fill>
      <patternFill patternType="solid">
        <fgColor indexed="47"/>
      </patternFill>
    </fill>
    <fill>
      <patternFill patternType="solid">
        <fgColor indexed="35"/>
      </patternFill>
    </fill>
    <fill>
      <patternFill patternType="solid">
        <fgColor indexed="15"/>
      </patternFill>
    </fill>
    <fill>
      <patternFill patternType="solid">
        <fgColor indexed="33"/>
      </patternFill>
    </fill>
    <fill>
      <patternFill patternType="solid">
        <fgColor indexed="23"/>
      </patternFill>
    </fill>
    <fill>
      <patternFill patternType="solid">
        <fgColor indexed="21"/>
      </patternFill>
    </fill>
    <fill>
      <patternFill patternType="solid">
        <fgColor indexed="8"/>
      </patternFill>
    </fill>
    <fill>
      <patternFill patternType="solid">
        <fgColor indexed="45"/>
      </patternFill>
    </fill>
    <fill>
      <patternFill patternType="solid">
        <fgColor indexed="42"/>
      </patternFill>
    </fill>
    <fill>
      <patternFill patternType="solid">
        <fgColor indexed="43"/>
      </patternFill>
    </fill>
    <fill>
      <patternFill patternType="solid">
        <fgColor indexed="35"/>
        <bgColor indexed="64"/>
      </patternFill>
    </fill>
    <fill>
      <patternFill patternType="solid">
        <fgColor indexed="22"/>
        <bgColor indexed="64"/>
      </patternFill>
    </fill>
    <fill>
      <patternFill patternType="solid">
        <fgColor indexed="6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rgb="FF05401A"/>
        <bgColor indexed="64"/>
      </patternFill>
    </fill>
    <fill>
      <patternFill patternType="solid">
        <fgColor theme="0"/>
        <bgColor indexed="64"/>
      </patternFill>
    </fill>
    <fill>
      <patternFill patternType="solid">
        <fgColor theme="0" tint="-0.249977111117893"/>
        <bgColor indexed="64"/>
      </patternFill>
    </fill>
    <fill>
      <patternFill patternType="solid">
        <fgColor rgb="FF318C36"/>
        <bgColor indexed="64"/>
      </patternFill>
    </fill>
    <fill>
      <patternFill patternType="solid">
        <fgColor rgb="FFFF0000"/>
        <bgColor indexed="64"/>
      </patternFill>
    </fill>
    <fill>
      <patternFill patternType="solid">
        <fgColor rgb="FF163A6F"/>
        <bgColor indexed="64"/>
      </patternFill>
    </fill>
    <fill>
      <patternFill patternType="solid">
        <fgColor rgb="FF074F28"/>
        <bgColor indexed="64"/>
      </patternFill>
    </fill>
    <fill>
      <patternFill patternType="solid">
        <fgColor rgb="FF3B9946"/>
        <bgColor indexed="64"/>
      </patternFill>
    </fill>
    <fill>
      <patternFill patternType="solid">
        <fgColor rgb="FF1B4E83"/>
        <bgColor indexed="64"/>
      </patternFill>
    </fill>
    <fill>
      <patternFill patternType="solid">
        <fgColor rgb="FFE32E30"/>
        <bgColor indexed="64"/>
      </patternFill>
    </fill>
    <fill>
      <patternFill patternType="solid">
        <fgColor indexed="42"/>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1"/>
      </bottom>
      <diagonal/>
    </border>
    <border>
      <left/>
      <right/>
      <top/>
      <bottom style="thick">
        <color indexed="15"/>
      </bottom>
      <diagonal/>
    </border>
    <border>
      <left/>
      <right/>
      <top/>
      <bottom style="medium">
        <color indexed="15"/>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21"/>
      </top>
      <bottom style="double">
        <color indexed="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indexed="57"/>
      </left>
      <right/>
      <top/>
      <bottom/>
      <diagonal/>
    </border>
  </borders>
  <cellStyleXfs count="152">
    <xf numFmtId="0" fontId="0" fillId="0" borderId="0"/>
    <xf numFmtId="0" fontId="3" fillId="2" borderId="0" applyNumberFormat="0" applyBorder="0" applyAlignment="0" applyProtection="0"/>
    <xf numFmtId="0" fontId="36" fillId="1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6" fillId="1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6" fillId="19"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6" fillId="20"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6" fillId="21"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6" fillId="22"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6" fillId="23"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6" fillId="24"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6" fillId="2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6" fillId="26"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6" fillId="27"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6" fillId="28"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7" fillId="29"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7" fillId="30"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37" fillId="31"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7" fillId="32"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37" fillId="33"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7" fillId="34"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37" fillId="35"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7" fillId="36" borderId="0" applyNumberFormat="0" applyBorder="0" applyAlignment="0" applyProtection="0"/>
    <xf numFmtId="0" fontId="4" fillId="10" borderId="0" applyNumberFormat="0" applyBorder="0" applyAlignment="0" applyProtection="0"/>
    <xf numFmtId="0" fontId="4" fillId="9" borderId="0" applyNumberFormat="0" applyBorder="0" applyAlignment="0" applyProtection="0"/>
    <xf numFmtId="0" fontId="37"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7" fillId="38" borderId="0" applyNumberFormat="0" applyBorder="0" applyAlignment="0" applyProtection="0"/>
    <xf numFmtId="0" fontId="4" fillId="10" borderId="0" applyNumberFormat="0" applyBorder="0" applyAlignment="0" applyProtection="0"/>
    <xf numFmtId="0" fontId="4" fillId="9" borderId="0" applyNumberFormat="0" applyBorder="0" applyAlignment="0" applyProtection="0"/>
    <xf numFmtId="0" fontId="37" fillId="3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7" fillId="40" borderId="0" applyNumberFormat="0" applyBorder="0" applyAlignment="0" applyProtection="0"/>
    <xf numFmtId="0" fontId="4" fillId="10" borderId="0" applyNumberFormat="0" applyBorder="0" applyAlignment="0" applyProtection="0"/>
    <xf numFmtId="0" fontId="5" fillId="11" borderId="0" applyNumberFormat="0" applyBorder="0" applyAlignment="0" applyProtection="0"/>
    <xf numFmtId="0" fontId="38" fillId="41" borderId="0" applyNumberFormat="0" applyBorder="0" applyAlignment="0" applyProtection="0"/>
    <xf numFmtId="0" fontId="5" fillId="11" borderId="0" applyNumberFormat="0" applyBorder="0" applyAlignment="0" applyProtection="0"/>
    <xf numFmtId="0" fontId="6" fillId="5" borderId="1" applyNumberFormat="0" applyAlignment="0" applyProtection="0"/>
    <xf numFmtId="0" fontId="39" fillId="42" borderId="13" applyNumberFormat="0" applyAlignment="0" applyProtection="0"/>
    <xf numFmtId="0" fontId="6" fillId="5" borderId="1" applyNumberFormat="0" applyAlignment="0" applyProtection="0"/>
    <xf numFmtId="0" fontId="7" fillId="7" borderId="2" applyNumberFormat="0" applyAlignment="0" applyProtection="0"/>
    <xf numFmtId="0" fontId="40" fillId="43" borderId="14" applyNumberFormat="0" applyAlignment="0" applyProtection="0"/>
    <xf numFmtId="0" fontId="7" fillId="7" borderId="2" applyNumberFormat="0" applyAlignment="0" applyProtection="0"/>
    <xf numFmtId="43" fontId="24" fillId="0" borderId="0" applyFont="0" applyFill="0" applyBorder="0" applyAlignment="0" applyProtection="0"/>
    <xf numFmtId="43" fontId="36" fillId="0" borderId="0" applyFont="0" applyFill="0" applyBorder="0" applyAlignment="0" applyProtection="0"/>
    <xf numFmtId="43" fontId="16" fillId="0" borderId="0" applyFont="0" applyFill="0" applyBorder="0" applyAlignment="0" applyProtection="0"/>
    <xf numFmtId="0" fontId="8" fillId="0" borderId="0" applyNumberFormat="0" applyFill="0" applyBorder="0" applyAlignment="0" applyProtection="0"/>
    <xf numFmtId="0" fontId="41" fillId="0" borderId="0" applyNumberFormat="0" applyFill="0" applyBorder="0" applyAlignment="0" applyProtection="0"/>
    <xf numFmtId="0" fontId="8" fillId="0" borderId="0" applyNumberFormat="0" applyFill="0" applyBorder="0" applyAlignment="0" applyProtection="0"/>
    <xf numFmtId="0" fontId="9" fillId="12" borderId="0" applyNumberFormat="0" applyBorder="0" applyAlignment="0" applyProtection="0"/>
    <xf numFmtId="0" fontId="42" fillId="44" borderId="0" applyNumberFormat="0" applyBorder="0" applyAlignment="0" applyProtection="0"/>
    <xf numFmtId="0" fontId="9" fillId="12" borderId="0" applyNumberFormat="0" applyBorder="0" applyAlignment="0" applyProtection="0"/>
    <xf numFmtId="0" fontId="10" fillId="0" borderId="3" applyNumberFormat="0" applyFill="0" applyAlignment="0" applyProtection="0"/>
    <xf numFmtId="0" fontId="43"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4"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5"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5" fillId="0" borderId="0" applyNumberFormat="0" applyFill="0" applyBorder="0" applyAlignment="0" applyProtection="0"/>
    <xf numFmtId="0" fontId="12" fillId="0" borderId="0" applyNumberFormat="0" applyFill="0" applyBorder="0" applyAlignment="0" applyProtection="0"/>
    <xf numFmtId="0" fontId="25" fillId="0" borderId="0" applyNumberFormat="0" applyFill="0" applyBorder="0" applyAlignment="0" applyProtection="0">
      <alignment vertical="top"/>
      <protection locked="0"/>
    </xf>
    <xf numFmtId="0" fontId="13" fillId="4" borderId="1" applyNumberFormat="0" applyAlignment="0" applyProtection="0"/>
    <xf numFmtId="0" fontId="46" fillId="45" borderId="13" applyNumberFormat="0" applyAlignment="0" applyProtection="0"/>
    <xf numFmtId="0" fontId="13" fillId="4" borderId="1" applyNumberFormat="0" applyAlignment="0" applyProtection="0"/>
    <xf numFmtId="0" fontId="14" fillId="0" borderId="6" applyNumberFormat="0" applyFill="0" applyAlignment="0" applyProtection="0"/>
    <xf numFmtId="0" fontId="47" fillId="0" borderId="18" applyNumberFormat="0" applyFill="0" applyAlignment="0" applyProtection="0"/>
    <xf numFmtId="0" fontId="14" fillId="0" borderId="6" applyNumberFormat="0" applyFill="0" applyAlignment="0" applyProtection="0"/>
    <xf numFmtId="0" fontId="15" fillId="13" borderId="0" applyNumberFormat="0" applyBorder="0" applyAlignment="0" applyProtection="0"/>
    <xf numFmtId="0" fontId="48" fillId="46" borderId="0" applyNumberFormat="0" applyBorder="0" applyAlignment="0" applyProtection="0"/>
    <xf numFmtId="0" fontId="15" fillId="13" borderId="0" applyNumberFormat="0" applyBorder="0" applyAlignment="0" applyProtection="0"/>
    <xf numFmtId="0" fontId="16" fillId="0" borderId="0"/>
    <xf numFmtId="0" fontId="32" fillId="0" borderId="0"/>
    <xf numFmtId="0" fontId="36" fillId="0" borderId="0"/>
    <xf numFmtId="0" fontId="32" fillId="0" borderId="0"/>
    <xf numFmtId="0" fontId="16" fillId="0" borderId="0"/>
    <xf numFmtId="0" fontId="17" fillId="0" borderId="0"/>
    <xf numFmtId="0" fontId="18" fillId="13" borderId="7" applyNumberFormat="0" applyFont="0" applyAlignment="0" applyProtection="0"/>
    <xf numFmtId="0" fontId="36" fillId="47" borderId="19" applyNumberFormat="0" applyFont="0" applyAlignment="0" applyProtection="0"/>
    <xf numFmtId="0" fontId="18" fillId="13" borderId="7" applyNumberFormat="0" applyFont="0" applyAlignment="0" applyProtection="0"/>
    <xf numFmtId="0" fontId="19" fillId="5" borderId="8" applyNumberFormat="0" applyAlignment="0" applyProtection="0"/>
    <xf numFmtId="0" fontId="49" fillId="42" borderId="20" applyNumberFormat="0" applyAlignment="0" applyProtection="0"/>
    <xf numFmtId="0" fontId="19" fillId="5" borderId="8" applyNumberFormat="0" applyAlignment="0" applyProtection="0"/>
    <xf numFmtId="9" fontId="24" fillId="0" borderId="0" applyFont="0" applyFill="0" applyBorder="0" applyAlignment="0" applyProtection="0"/>
    <xf numFmtId="9" fontId="16" fillId="0" borderId="0" applyFont="0" applyFill="0" applyBorder="0" applyAlignment="0" applyProtection="0"/>
    <xf numFmtId="9" fontId="36" fillId="0" borderId="0" applyFont="0" applyFill="0" applyBorder="0" applyAlignment="0" applyProtection="0"/>
    <xf numFmtId="9" fontId="16" fillId="0" borderId="0" applyFont="0" applyFill="0" applyBorder="0" applyAlignment="0" applyProtection="0"/>
    <xf numFmtId="0" fontId="20" fillId="0" borderId="0" applyNumberFormat="0" applyFill="0" applyBorder="0" applyAlignment="0" applyProtection="0"/>
    <xf numFmtId="0" fontId="5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51" fillId="0" borderId="21"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52" fillId="0" borderId="0" applyNumberFormat="0" applyFill="0" applyBorder="0" applyAlignment="0" applyProtection="0"/>
    <xf numFmtId="0" fontId="22" fillId="0" borderId="0" applyNumberFormat="0" applyFill="0" applyBorder="0" applyAlignment="0" applyProtection="0"/>
    <xf numFmtId="0" fontId="1" fillId="0" borderId="0"/>
    <xf numFmtId="0" fontId="1" fillId="47" borderId="19" applyNumberFormat="0" applyFont="0" applyAlignment="0" applyProtection="0"/>
    <xf numFmtId="0" fontId="1" fillId="17"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cellStyleXfs>
  <cellXfs count="275">
    <xf numFmtId="0" fontId="0" fillId="0" borderId="0" xfId="0"/>
    <xf numFmtId="0" fontId="28" fillId="48" borderId="23" xfId="117" applyFont="1" applyFill="1" applyBorder="1" applyAlignment="1">
      <alignment horizontal="center" vertical="center"/>
    </xf>
    <xf numFmtId="0" fontId="27" fillId="48" borderId="23" xfId="117" applyFont="1" applyFill="1" applyBorder="1" applyAlignment="1">
      <alignment horizontal="center" vertical="center"/>
    </xf>
    <xf numFmtId="164" fontId="27" fillId="14" borderId="23" xfId="118" applyNumberFormat="1" applyFont="1" applyFill="1" applyBorder="1" applyAlignment="1">
      <alignment horizontal="left" vertical="center" indent="1"/>
    </xf>
    <xf numFmtId="0" fontId="31" fillId="0" borderId="0" xfId="0" applyFont="1" applyBorder="1"/>
    <xf numFmtId="0" fontId="27" fillId="0" borderId="0" xfId="0" applyFont="1"/>
    <xf numFmtId="2" fontId="27" fillId="14" borderId="23" xfId="118" applyNumberFormat="1" applyFont="1" applyFill="1" applyBorder="1" applyAlignment="1">
      <alignment horizontal="left" vertical="center" indent="1"/>
    </xf>
    <xf numFmtId="3" fontId="27" fillId="14" borderId="23" xfId="118" applyNumberFormat="1" applyFont="1" applyFill="1" applyBorder="1" applyAlignment="1">
      <alignment horizontal="right" vertical="center" indent="1"/>
    </xf>
    <xf numFmtId="164" fontId="26" fillId="15" borderId="23" xfId="0" applyNumberFormat="1" applyFont="1" applyFill="1" applyBorder="1" applyAlignment="1">
      <alignment horizontal="left" vertical="center" indent="1"/>
    </xf>
    <xf numFmtId="3" fontId="26" fillId="15" borderId="23" xfId="0" applyNumberFormat="1" applyFont="1" applyFill="1" applyBorder="1" applyAlignment="1">
      <alignment horizontal="right" vertical="center" indent="1"/>
    </xf>
    <xf numFmtId="0" fontId="33" fillId="55" borderId="23" xfId="0" applyFont="1" applyFill="1" applyBorder="1" applyAlignment="1">
      <alignment horizontal="center" vertical="center" wrapText="1"/>
    </xf>
    <xf numFmtId="164" fontId="27" fillId="14" borderId="23" xfId="118" applyNumberFormat="1" applyFont="1" applyFill="1" applyBorder="1" applyAlignment="1">
      <alignment horizontal="center" vertical="center"/>
    </xf>
    <xf numFmtId="3" fontId="27" fillId="14" borderId="23" xfId="118" quotePrefix="1" applyNumberFormat="1" applyFont="1" applyFill="1" applyBorder="1" applyAlignment="1">
      <alignment horizontal="center" vertical="center"/>
    </xf>
    <xf numFmtId="0" fontId="53" fillId="55" borderId="22" xfId="0" applyFont="1" applyFill="1" applyBorder="1" applyAlignment="1">
      <alignment horizontal="center" vertical="center" wrapText="1"/>
    </xf>
    <xf numFmtId="0" fontId="53" fillId="55" borderId="24" xfId="0" applyFont="1" applyFill="1" applyBorder="1" applyAlignment="1">
      <alignment horizontal="center" vertical="center" wrapText="1"/>
    </xf>
    <xf numFmtId="164" fontId="27" fillId="15" borderId="23" xfId="118" applyNumberFormat="1" applyFont="1" applyFill="1" applyBorder="1" applyAlignment="1">
      <alignment horizontal="right" vertical="center" indent="1"/>
    </xf>
    <xf numFmtId="1" fontId="27" fillId="15" borderId="23" xfId="125" applyNumberFormat="1" applyFont="1" applyFill="1" applyBorder="1" applyAlignment="1">
      <alignment horizontal="right" vertical="center" indent="1"/>
    </xf>
    <xf numFmtId="164" fontId="27" fillId="48" borderId="23" xfId="118" applyNumberFormat="1" applyFont="1" applyFill="1" applyBorder="1" applyAlignment="1">
      <alignment horizontal="right" vertical="center" indent="1"/>
    </xf>
    <xf numFmtId="1" fontId="27" fillId="48" borderId="23" xfId="118" applyNumberFormat="1" applyFont="1" applyFill="1" applyBorder="1" applyAlignment="1">
      <alignment horizontal="right" vertical="center" indent="1"/>
    </xf>
    <xf numFmtId="164" fontId="26" fillId="15" borderId="23" xfId="118" applyNumberFormat="1" applyFont="1" applyFill="1" applyBorder="1" applyAlignment="1">
      <alignment horizontal="right" vertical="center" indent="1"/>
    </xf>
    <xf numFmtId="1" fontId="27" fillId="15" borderId="23" xfId="118" applyNumberFormat="1" applyFont="1" applyFill="1" applyBorder="1" applyAlignment="1">
      <alignment horizontal="right" vertical="center" indent="1"/>
    </xf>
    <xf numFmtId="171" fontId="26" fillId="15" borderId="23" xfId="82" applyNumberFormat="1" applyFont="1" applyFill="1" applyBorder="1" applyAlignment="1">
      <alignment horizontal="right" vertical="center" indent="1"/>
    </xf>
    <xf numFmtId="171" fontId="27" fillId="14" borderId="23" xfId="82" applyNumberFormat="1" applyFont="1" applyFill="1" applyBorder="1" applyAlignment="1">
      <alignment horizontal="right" vertical="center" indent="1"/>
    </xf>
    <xf numFmtId="49" fontId="26" fillId="15" borderId="23" xfId="118" applyNumberFormat="1" applyFont="1" applyFill="1" applyBorder="1" applyAlignment="1">
      <alignment horizontal="left" vertical="center" wrapText="1" indent="1"/>
    </xf>
    <xf numFmtId="49" fontId="27" fillId="14" borderId="23" xfId="118" applyNumberFormat="1" applyFont="1" applyFill="1" applyBorder="1" applyAlignment="1">
      <alignment horizontal="left" vertical="center" indent="1"/>
    </xf>
    <xf numFmtId="3" fontId="53" fillId="49" borderId="22" xfId="0" applyNumberFormat="1" applyFont="1" applyFill="1" applyBorder="1" applyAlignment="1">
      <alignment horizontal="center" vertical="center" wrapText="1"/>
    </xf>
    <xf numFmtId="3" fontId="53" fillId="49" borderId="24" xfId="0" applyNumberFormat="1" applyFont="1" applyFill="1" applyBorder="1" applyAlignment="1">
      <alignment horizontal="center" vertical="center" wrapText="1"/>
    </xf>
    <xf numFmtId="3" fontId="27" fillId="48" borderId="23" xfId="118" applyNumberFormat="1" applyFont="1" applyFill="1" applyBorder="1" applyAlignment="1">
      <alignment horizontal="right" vertical="center" indent="1"/>
    </xf>
    <xf numFmtId="3" fontId="26" fillId="15" borderId="23" xfId="118" applyNumberFormat="1" applyFont="1" applyFill="1" applyBorder="1" applyAlignment="1">
      <alignment horizontal="right" vertical="center" indent="1"/>
    </xf>
    <xf numFmtId="2" fontId="34" fillId="55" borderId="22" xfId="0" applyNumberFormat="1" applyFont="1" applyFill="1" applyBorder="1" applyAlignment="1">
      <alignment horizontal="center" vertical="center" wrapText="1"/>
    </xf>
    <xf numFmtId="2" fontId="34" fillId="55" borderId="24" xfId="0" applyNumberFormat="1" applyFont="1" applyFill="1" applyBorder="1" applyAlignment="1">
      <alignment horizontal="center" vertical="center" wrapText="1"/>
    </xf>
    <xf numFmtId="3" fontId="53" fillId="55" borderId="22" xfId="0" applyNumberFormat="1" applyFont="1" applyFill="1" applyBorder="1" applyAlignment="1">
      <alignment horizontal="center" vertical="center" wrapText="1"/>
    </xf>
    <xf numFmtId="3" fontId="53" fillId="55" borderId="24" xfId="0" applyNumberFormat="1" applyFont="1" applyFill="1" applyBorder="1" applyAlignment="1">
      <alignment horizontal="center" vertical="center" wrapText="1"/>
    </xf>
    <xf numFmtId="3" fontId="26" fillId="15" borderId="23" xfId="0" applyNumberFormat="1" applyFont="1" applyFill="1" applyBorder="1" applyAlignment="1">
      <alignment horizontal="left" vertical="center" indent="1"/>
    </xf>
    <xf numFmtId="3" fontId="27" fillId="48" borderId="23" xfId="118" applyNumberFormat="1" applyFont="1" applyFill="1" applyBorder="1" applyAlignment="1">
      <alignment horizontal="left" vertical="center" indent="1"/>
    </xf>
    <xf numFmtId="3" fontId="26" fillId="51" borderId="23" xfId="126" applyNumberFormat="1" applyFont="1" applyFill="1" applyBorder="1" applyAlignment="1">
      <alignment horizontal="right" vertical="center" indent="1"/>
    </xf>
    <xf numFmtId="4" fontId="26" fillId="51" borderId="23" xfId="126" applyNumberFormat="1" applyFont="1" applyFill="1" applyBorder="1" applyAlignment="1">
      <alignment horizontal="right" vertical="center" indent="1"/>
    </xf>
    <xf numFmtId="164" fontId="27" fillId="48" borderId="23" xfId="118" applyNumberFormat="1" applyFont="1" applyFill="1" applyBorder="1" applyAlignment="1">
      <alignment horizontal="left" vertical="center" indent="1"/>
    </xf>
    <xf numFmtId="3" fontId="27" fillId="48" borderId="23" xfId="126" applyNumberFormat="1" applyFont="1" applyFill="1" applyBorder="1" applyAlignment="1">
      <alignment horizontal="right" vertical="center" indent="1"/>
    </xf>
    <xf numFmtId="4" fontId="27" fillId="48" borderId="23" xfId="126" applyNumberFormat="1" applyFont="1" applyFill="1" applyBorder="1" applyAlignment="1">
      <alignment horizontal="right" vertical="center" indent="1"/>
    </xf>
    <xf numFmtId="3" fontId="34" fillId="56" borderId="23" xfId="118" applyNumberFormat="1" applyFont="1" applyFill="1" applyBorder="1" applyAlignment="1">
      <alignment horizontal="center" vertical="center"/>
    </xf>
    <xf numFmtId="3" fontId="34" fillId="57" borderId="23" xfId="118" applyNumberFormat="1" applyFont="1" applyFill="1" applyBorder="1" applyAlignment="1">
      <alignment horizontal="center" vertical="center"/>
    </xf>
    <xf numFmtId="3" fontId="34" fillId="58" borderId="23" xfId="118" applyNumberFormat="1" applyFont="1" applyFill="1" applyBorder="1" applyAlignment="1">
      <alignment horizontal="center" vertical="center"/>
    </xf>
    <xf numFmtId="172" fontId="26" fillId="15" borderId="23" xfId="82" applyNumberFormat="1" applyFont="1" applyFill="1" applyBorder="1" applyAlignment="1">
      <alignment horizontal="right" vertical="center" indent="1"/>
    </xf>
    <xf numFmtId="172" fontId="27" fillId="14" borderId="23" xfId="82" applyNumberFormat="1" applyFont="1" applyFill="1" applyBorder="1" applyAlignment="1">
      <alignment horizontal="right" vertical="center" indent="1"/>
    </xf>
    <xf numFmtId="0" fontId="34" fillId="55" borderId="22" xfId="0" applyFont="1" applyFill="1" applyBorder="1" applyAlignment="1">
      <alignment horizontal="center" vertical="center" wrapText="1"/>
    </xf>
    <xf numFmtId="0" fontId="34" fillId="55" borderId="24" xfId="0" applyFont="1" applyFill="1" applyBorder="1" applyAlignment="1">
      <alignment horizontal="center" vertical="center" wrapText="1"/>
    </xf>
    <xf numFmtId="0" fontId="34" fillId="55" borderId="24" xfId="0" applyFont="1" applyFill="1" applyBorder="1" applyAlignment="1">
      <alignment horizontal="center" vertical="top" wrapText="1"/>
    </xf>
    <xf numFmtId="0" fontId="33" fillId="55" borderId="23" xfId="0" applyFont="1" applyFill="1" applyBorder="1" applyAlignment="1">
      <alignment horizontal="left" wrapText="1" indent="1"/>
    </xf>
    <xf numFmtId="0" fontId="28" fillId="51" borderId="23" xfId="117" applyFont="1" applyFill="1" applyBorder="1" applyAlignment="1">
      <alignment horizontal="center" vertical="center"/>
    </xf>
    <xf numFmtId="164" fontId="27" fillId="15" borderId="23" xfId="118" applyNumberFormat="1" applyFont="1" applyFill="1" applyBorder="1" applyAlignment="1">
      <alignment horizontal="center" vertical="center"/>
    </xf>
    <xf numFmtId="164" fontId="28" fillId="14" borderId="23" xfId="118" applyNumberFormat="1" applyFont="1" applyFill="1" applyBorder="1" applyAlignment="1">
      <alignment horizontal="center" vertical="center"/>
    </xf>
    <xf numFmtId="164" fontId="28" fillId="15" borderId="23" xfId="118" applyNumberFormat="1" applyFont="1" applyFill="1" applyBorder="1" applyAlignment="1">
      <alignment horizontal="center" vertical="center"/>
    </xf>
    <xf numFmtId="165" fontId="27" fillId="15" borderId="23" xfId="118" applyNumberFormat="1" applyFont="1" applyFill="1" applyBorder="1" applyAlignment="1">
      <alignment horizontal="left" vertical="center" wrapText="1" indent="1"/>
    </xf>
    <xf numFmtId="167" fontId="27" fillId="14" borderId="23" xfId="118" applyNumberFormat="1" applyFont="1" applyFill="1" applyBorder="1" applyAlignment="1">
      <alignment horizontal="right" vertical="center" indent="1"/>
    </xf>
    <xf numFmtId="164" fontId="33" fillId="56" borderId="23" xfId="118" applyNumberFormat="1" applyFont="1" applyFill="1" applyBorder="1" applyAlignment="1">
      <alignment vertical="center"/>
    </xf>
    <xf numFmtId="167" fontId="34" fillId="57" borderId="23" xfId="118" applyNumberFormat="1" applyFont="1" applyFill="1" applyBorder="1" applyAlignment="1">
      <alignment horizontal="right" vertical="center" indent="1"/>
    </xf>
    <xf numFmtId="164" fontId="54" fillId="58" borderId="23" xfId="0" applyNumberFormat="1" applyFont="1" applyFill="1" applyBorder="1" applyAlignment="1">
      <alignment horizontal="right" vertical="center"/>
    </xf>
    <xf numFmtId="164" fontId="54" fillId="55" borderId="23" xfId="0" applyNumberFormat="1" applyFont="1" applyFill="1" applyBorder="1" applyAlignment="1">
      <alignment horizontal="right" vertical="center" indent="1"/>
    </xf>
    <xf numFmtId="164" fontId="26" fillId="15" borderId="23" xfId="0" applyNumberFormat="1" applyFont="1" applyFill="1" applyBorder="1" applyAlignment="1">
      <alignment horizontal="right" vertical="center" indent="1"/>
    </xf>
    <xf numFmtId="3" fontId="56" fillId="15" borderId="23" xfId="0" applyNumberFormat="1" applyFont="1" applyFill="1" applyBorder="1" applyAlignment="1">
      <alignment horizontal="right" vertical="center" indent="1"/>
    </xf>
    <xf numFmtId="164" fontId="27" fillId="14" borderId="23" xfId="118" applyNumberFormat="1" applyFont="1" applyFill="1" applyBorder="1" applyAlignment="1">
      <alignment horizontal="right" vertical="center" indent="1"/>
    </xf>
    <xf numFmtId="3" fontId="57" fillId="14" borderId="23" xfId="118" applyNumberFormat="1" applyFont="1" applyFill="1" applyBorder="1" applyAlignment="1">
      <alignment horizontal="right" vertical="center" indent="1"/>
    </xf>
    <xf numFmtId="0" fontId="55" fillId="55" borderId="23" xfId="0" applyFont="1" applyFill="1" applyBorder="1" applyAlignment="1">
      <alignment horizontal="center" vertical="center"/>
    </xf>
    <xf numFmtId="0" fontId="33" fillId="55" borderId="22" xfId="0" applyFont="1" applyFill="1" applyBorder="1" applyAlignment="1">
      <alignment horizontal="center" vertical="center" wrapText="1"/>
    </xf>
    <xf numFmtId="164" fontId="26" fillId="15" borderId="23" xfId="118" applyNumberFormat="1" applyFont="1" applyFill="1" applyBorder="1" applyAlignment="1">
      <alignment horizontal="left" vertical="center" indent="1"/>
    </xf>
    <xf numFmtId="0" fontId="34" fillId="55" borderId="23" xfId="0" applyFont="1" applyFill="1" applyBorder="1" applyAlignment="1">
      <alignment horizontal="center" vertical="center" wrapText="1"/>
    </xf>
    <xf numFmtId="3" fontId="34" fillId="58" borderId="23" xfId="118" applyNumberFormat="1" applyFont="1" applyFill="1" applyBorder="1" applyAlignment="1">
      <alignment horizontal="left" vertical="center" indent="1"/>
    </xf>
    <xf numFmtId="3" fontId="34" fillId="57" borderId="23" xfId="118" applyNumberFormat="1" applyFont="1" applyFill="1" applyBorder="1" applyAlignment="1">
      <alignment horizontal="left" vertical="center" indent="1"/>
    </xf>
    <xf numFmtId="3" fontId="34" fillId="56" borderId="23" xfId="118" applyNumberFormat="1" applyFont="1" applyFill="1" applyBorder="1" applyAlignment="1">
      <alignment horizontal="left" vertical="center" indent="1"/>
    </xf>
    <xf numFmtId="0" fontId="34" fillId="55" borderId="23" xfId="0" applyFont="1" applyFill="1" applyBorder="1" applyAlignment="1">
      <alignment horizontal="left" vertical="center" wrapText="1" indent="1"/>
    </xf>
    <xf numFmtId="2" fontId="34" fillId="57" borderId="23" xfId="118" applyNumberFormat="1" applyFont="1" applyFill="1" applyBorder="1" applyAlignment="1">
      <alignment horizontal="left" vertical="center" indent="1"/>
    </xf>
    <xf numFmtId="0" fontId="53" fillId="58" borderId="23" xfId="0" applyFont="1" applyFill="1" applyBorder="1" applyAlignment="1">
      <alignment horizontal="left" vertical="center" indent="1"/>
    </xf>
    <xf numFmtId="164" fontId="34" fillId="55" borderId="22" xfId="113" applyNumberFormat="1" applyFont="1" applyFill="1" applyBorder="1" applyAlignment="1">
      <alignment horizontal="center" vertical="center" wrapText="1"/>
    </xf>
    <xf numFmtId="164" fontId="34" fillId="55" borderId="28" xfId="113" applyNumberFormat="1" applyFont="1" applyFill="1" applyBorder="1" applyAlignment="1">
      <alignment horizontal="center" vertical="center" wrapText="1"/>
    </xf>
    <xf numFmtId="164" fontId="34" fillId="55" borderId="24" xfId="113" applyNumberFormat="1" applyFont="1" applyFill="1" applyBorder="1" applyAlignment="1">
      <alignment horizontal="center" vertical="center" wrapText="1"/>
    </xf>
    <xf numFmtId="0" fontId="34" fillId="55" borderId="23" xfId="0" applyFont="1" applyFill="1" applyBorder="1" applyAlignment="1">
      <alignment horizontal="center" vertical="center"/>
    </xf>
    <xf numFmtId="0" fontId="34" fillId="55" borderId="23" xfId="0" applyFont="1" applyFill="1" applyBorder="1" applyAlignment="1">
      <alignment horizontal="left" vertical="center" indent="1"/>
    </xf>
    <xf numFmtId="0" fontId="27" fillId="0" borderId="0" xfId="0" applyFont="1" applyAlignment="1">
      <alignment horizontal="right"/>
    </xf>
    <xf numFmtId="0" fontId="27" fillId="50" borderId="0" xfId="0" applyFont="1" applyFill="1" applyBorder="1"/>
    <xf numFmtId="0" fontId="58" fillId="0" borderId="0" xfId="103" applyFont="1" applyAlignment="1" applyProtection="1"/>
    <xf numFmtId="0" fontId="59" fillId="0" borderId="0" xfId="0" applyFont="1"/>
    <xf numFmtId="0" fontId="60" fillId="0" borderId="0" xfId="0" applyFont="1" applyBorder="1"/>
    <xf numFmtId="0" fontId="61" fillId="0" borderId="0" xfId="0" applyFont="1"/>
    <xf numFmtId="0" fontId="34" fillId="55" borderId="22" xfId="0" applyFont="1" applyFill="1" applyBorder="1" applyAlignment="1">
      <alignment horizontal="center" vertical="center"/>
    </xf>
    <xf numFmtId="3" fontId="34" fillId="55" borderId="22" xfId="118" applyNumberFormat="1" applyFont="1" applyFill="1" applyBorder="1" applyAlignment="1">
      <alignment horizontal="center" vertical="center" wrapText="1"/>
    </xf>
    <xf numFmtId="41" fontId="27" fillId="0" borderId="0" xfId="118" applyNumberFormat="1" applyFont="1" applyFill="1" applyBorder="1" applyAlignment="1">
      <alignment horizontal="right"/>
    </xf>
    <xf numFmtId="0" fontId="34" fillId="55" borderId="24" xfId="0" applyFont="1" applyFill="1" applyBorder="1" applyAlignment="1">
      <alignment horizontal="center" vertical="center"/>
    </xf>
    <xf numFmtId="164" fontId="27" fillId="0" borderId="0" xfId="0" applyNumberFormat="1" applyFont="1"/>
    <xf numFmtId="9" fontId="27" fillId="0" borderId="0" xfId="125" applyFont="1"/>
    <xf numFmtId="2" fontId="27" fillId="0" borderId="0" xfId="0" applyNumberFormat="1" applyFont="1"/>
    <xf numFmtId="0" fontId="26" fillId="0" borderId="0" xfId="0" applyFont="1"/>
    <xf numFmtId="0" fontId="27" fillId="0" borderId="0" xfId="0" applyFont="1" applyAlignment="1">
      <alignment vertical="center"/>
    </xf>
    <xf numFmtId="0" fontId="27" fillId="0" borderId="0" xfId="0" applyFont="1" applyAlignment="1">
      <alignment horizontal="right" vertical="center"/>
    </xf>
    <xf numFmtId="0" fontId="62" fillId="0" borderId="0" xfId="115" applyFont="1"/>
    <xf numFmtId="43" fontId="62" fillId="0" borderId="0" xfId="83" applyFont="1"/>
    <xf numFmtId="170" fontId="62" fillId="0" borderId="0" xfId="82" applyNumberFormat="1" applyFont="1"/>
    <xf numFmtId="43" fontId="27" fillId="0" borderId="0" xfId="0" applyNumberFormat="1" applyFont="1"/>
    <xf numFmtId="164" fontId="27" fillId="50" borderId="0" xfId="0" applyNumberFormat="1" applyFont="1" applyFill="1" applyBorder="1"/>
    <xf numFmtId="164" fontId="27" fillId="0" borderId="0" xfId="0" applyNumberFormat="1" applyFont="1" applyAlignment="1">
      <alignment horizontal="right"/>
    </xf>
    <xf numFmtId="0" fontId="63" fillId="0" borderId="0" xfId="0" applyFont="1"/>
    <xf numFmtId="0" fontId="27" fillId="0" borderId="0" xfId="0" applyFont="1" applyAlignment="1">
      <alignment horizontal="left"/>
    </xf>
    <xf numFmtId="0" fontId="27" fillId="0" borderId="0" xfId="0" applyFont="1" applyAlignment="1">
      <alignment horizontal="left" vertical="center"/>
    </xf>
    <xf numFmtId="0" fontId="30" fillId="0" borderId="0" xfId="0" applyFont="1" applyBorder="1" applyAlignment="1">
      <alignment vertical="center"/>
    </xf>
    <xf numFmtId="164" fontId="27" fillId="0" borderId="0" xfId="0" applyNumberFormat="1" applyFont="1" applyAlignment="1">
      <alignment horizontal="right" vertical="center"/>
    </xf>
    <xf numFmtId="0" fontId="27" fillId="0" borderId="0" xfId="0" applyFont="1" applyFill="1" applyBorder="1" applyAlignment="1">
      <alignment vertical="center"/>
    </xf>
    <xf numFmtId="164" fontId="27" fillId="0" borderId="0" xfId="0" applyNumberFormat="1" applyFont="1" applyAlignment="1">
      <alignment vertical="center"/>
    </xf>
    <xf numFmtId="0" fontId="31" fillId="0" borderId="0" xfId="0" applyFont="1" applyBorder="1" applyAlignment="1">
      <alignment vertical="center"/>
    </xf>
    <xf numFmtId="169" fontId="27" fillId="0" borderId="0" xfId="0" applyNumberFormat="1" applyFont="1" applyAlignment="1">
      <alignment vertical="center"/>
    </xf>
    <xf numFmtId="0" fontId="59" fillId="0" borderId="0" xfId="0" applyFont="1" applyAlignment="1">
      <alignment vertical="center"/>
    </xf>
    <xf numFmtId="2" fontId="27" fillId="0" borderId="0" xfId="0" applyNumberFormat="1" applyFont="1" applyAlignment="1">
      <alignment vertical="center"/>
    </xf>
    <xf numFmtId="0" fontId="60" fillId="0" borderId="0" xfId="0" applyFont="1" applyBorder="1" applyAlignment="1">
      <alignment vertical="center"/>
    </xf>
    <xf numFmtId="164" fontId="34" fillId="55" borderId="23" xfId="0" applyNumberFormat="1" applyFont="1" applyFill="1" applyBorder="1" applyAlignment="1">
      <alignment horizontal="center" vertical="center"/>
    </xf>
    <xf numFmtId="164" fontId="34" fillId="55" borderId="23" xfId="0" applyNumberFormat="1" applyFont="1" applyFill="1" applyBorder="1" applyAlignment="1">
      <alignment horizontal="center" vertical="center" wrapText="1"/>
    </xf>
    <xf numFmtId="164" fontId="55" fillId="55" borderId="23" xfId="0" applyNumberFormat="1" applyFont="1" applyFill="1" applyBorder="1" applyAlignment="1">
      <alignment horizontal="center" vertical="center"/>
    </xf>
    <xf numFmtId="164" fontId="26" fillId="14" borderId="23" xfId="118" applyNumberFormat="1" applyFont="1" applyFill="1" applyBorder="1" applyAlignment="1">
      <alignment horizontal="right" vertical="center" indent="1"/>
    </xf>
    <xf numFmtId="3" fontId="56" fillId="15" borderId="23" xfId="118" applyNumberFormat="1" applyFont="1" applyFill="1" applyBorder="1" applyAlignment="1">
      <alignment horizontal="right" vertical="center" indent="1"/>
    </xf>
    <xf numFmtId="41" fontId="27" fillId="0" borderId="0" xfId="118" applyNumberFormat="1" applyFont="1" applyFill="1" applyBorder="1" applyAlignment="1">
      <alignment horizontal="right" vertical="center"/>
    </xf>
    <xf numFmtId="0" fontId="27" fillId="50" borderId="0" xfId="0" applyFont="1" applyFill="1" applyBorder="1" applyAlignment="1">
      <alignment vertical="center"/>
    </xf>
    <xf numFmtId="0" fontId="30" fillId="0" borderId="0" xfId="0" applyFont="1" applyBorder="1" applyAlignment="1"/>
    <xf numFmtId="166" fontId="26" fillId="15" borderId="23" xfId="118" applyNumberFormat="1" applyFont="1" applyFill="1" applyBorder="1" applyAlignment="1">
      <alignment horizontal="left" vertical="center" indent="1"/>
    </xf>
    <xf numFmtId="43" fontId="27" fillId="0" borderId="0" xfId="82" applyNumberFormat="1" applyFont="1"/>
    <xf numFmtId="0" fontId="62" fillId="0" borderId="0" xfId="115" applyFont="1" applyAlignment="1">
      <alignment horizontal="left"/>
    </xf>
    <xf numFmtId="0" fontId="62" fillId="0" borderId="0" xfId="115" applyNumberFormat="1" applyFont="1"/>
    <xf numFmtId="43" fontId="62" fillId="0" borderId="0" xfId="115" applyNumberFormat="1" applyFont="1"/>
    <xf numFmtId="2" fontId="27" fillId="0" borderId="0" xfId="125" applyNumberFormat="1" applyFont="1"/>
    <xf numFmtId="3" fontId="27" fillId="0" borderId="0" xfId="0" applyNumberFormat="1" applyFont="1"/>
    <xf numFmtId="3" fontId="27" fillId="0" borderId="0" xfId="0" applyNumberFormat="1" applyFont="1" applyAlignment="1">
      <alignment vertical="center"/>
    </xf>
    <xf numFmtId="0" fontId="27" fillId="0" borderId="0" xfId="0" applyFont="1" applyAlignment="1">
      <alignment horizontal="left" vertical="center" indent="4"/>
    </xf>
    <xf numFmtId="0" fontId="61" fillId="0" borderId="0" xfId="0" applyFont="1" applyAlignment="1">
      <alignment vertical="center"/>
    </xf>
    <xf numFmtId="164" fontId="27" fillId="0" borderId="0" xfId="113" applyNumberFormat="1" applyFont="1" applyAlignment="1">
      <alignment horizontal="right"/>
    </xf>
    <xf numFmtId="164" fontId="27" fillId="0" borderId="0" xfId="113" applyNumberFormat="1" applyFont="1"/>
    <xf numFmtId="0" fontId="27" fillId="0" borderId="0" xfId="113" applyFont="1"/>
    <xf numFmtId="168" fontId="27" fillId="0" borderId="0" xfId="126" applyNumberFormat="1" applyFont="1" applyFill="1" applyBorder="1" applyAlignment="1">
      <alignment horizontal="right"/>
    </xf>
    <xf numFmtId="43" fontId="27" fillId="0" borderId="0" xfId="0" applyNumberFormat="1" applyFont="1" applyAlignment="1">
      <alignment horizontal="right"/>
    </xf>
    <xf numFmtId="168" fontId="27" fillId="0" borderId="0" xfId="126" applyNumberFormat="1" applyFont="1"/>
    <xf numFmtId="3" fontId="62" fillId="0" borderId="0" xfId="115" applyNumberFormat="1" applyFont="1"/>
    <xf numFmtId="3" fontId="26" fillId="51" borderId="23" xfId="118" applyNumberFormat="1" applyFont="1" applyFill="1" applyBorder="1" applyAlignment="1">
      <alignment horizontal="right" vertical="center" indent="1"/>
    </xf>
    <xf numFmtId="164" fontId="26" fillId="51" borderId="23" xfId="118" applyNumberFormat="1" applyFont="1" applyFill="1" applyBorder="1" applyAlignment="1">
      <alignment horizontal="left" vertical="center" indent="1"/>
    </xf>
    <xf numFmtId="0" fontId="64" fillId="0" borderId="0" xfId="0" applyFont="1" applyFill="1"/>
    <xf numFmtId="0" fontId="27" fillId="0" borderId="0" xfId="0" applyFont="1" applyFill="1" applyAlignment="1">
      <alignment horizontal="right"/>
    </xf>
    <xf numFmtId="0" fontId="27" fillId="0" borderId="0" xfId="0" applyFont="1" applyFill="1"/>
    <xf numFmtId="0" fontId="27" fillId="0" borderId="10" xfId="0" applyFont="1" applyFill="1" applyBorder="1" applyAlignment="1">
      <alignment horizontal="right"/>
    </xf>
    <xf numFmtId="0" fontId="27" fillId="0" borderId="10" xfId="0" applyFont="1" applyFill="1" applyBorder="1" applyAlignment="1"/>
    <xf numFmtId="49" fontId="27" fillId="0" borderId="10" xfId="0" applyNumberFormat="1" applyFont="1" applyFill="1" applyBorder="1" applyAlignment="1"/>
    <xf numFmtId="164" fontId="27" fillId="0" borderId="10" xfId="0" applyNumberFormat="1" applyFont="1" applyFill="1" applyBorder="1"/>
    <xf numFmtId="0" fontId="27" fillId="0" borderId="10" xfId="0" applyFont="1" applyFill="1" applyBorder="1"/>
    <xf numFmtId="0" fontId="31" fillId="0" borderId="0" xfId="0" applyFont="1" applyFill="1" applyBorder="1" applyAlignment="1">
      <alignment horizontal="right"/>
    </xf>
    <xf numFmtId="0" fontId="26" fillId="0" borderId="0" xfId="0" applyFont="1" applyFill="1" applyBorder="1" applyAlignment="1">
      <alignment horizontal="right"/>
    </xf>
    <xf numFmtId="0" fontId="27" fillId="0" borderId="11" xfId="0" applyFont="1" applyFill="1" applyBorder="1" applyAlignment="1"/>
    <xf numFmtId="0" fontId="27" fillId="0" borderId="12" xfId="0" applyFont="1" applyFill="1" applyBorder="1" applyAlignment="1"/>
    <xf numFmtId="49" fontId="27" fillId="0" borderId="10" xfId="0" applyNumberFormat="1" applyFont="1" applyFill="1" applyBorder="1" applyAlignment="1">
      <alignment horizontal="center"/>
    </xf>
    <xf numFmtId="164" fontId="27" fillId="0" borderId="10" xfId="0" applyNumberFormat="1" applyFont="1" applyFill="1" applyBorder="1" applyAlignment="1">
      <alignment horizontal="right"/>
    </xf>
    <xf numFmtId="0" fontId="27" fillId="0" borderId="0" xfId="89" applyFont="1" applyFill="1" applyBorder="1" applyAlignment="1">
      <alignment horizontal="right"/>
    </xf>
    <xf numFmtId="0" fontId="27" fillId="0" borderId="10" xfId="89" applyFont="1" applyFill="1" applyBorder="1" applyAlignment="1">
      <alignment horizontal="right"/>
    </xf>
    <xf numFmtId="164" fontId="27" fillId="0" borderId="10" xfId="89" applyNumberFormat="1" applyFont="1" applyFill="1" applyBorder="1"/>
    <xf numFmtId="0" fontId="27" fillId="0" borderId="0" xfId="89" applyFont="1" applyFill="1"/>
    <xf numFmtId="0" fontId="27" fillId="0" borderId="0" xfId="111" applyFont="1" applyFill="1" applyBorder="1" applyAlignment="1">
      <alignment horizontal="right"/>
    </xf>
    <xf numFmtId="0" fontId="27" fillId="0" borderId="10" xfId="111" applyFont="1" applyFill="1" applyBorder="1" applyAlignment="1">
      <alignment horizontal="right"/>
    </xf>
    <xf numFmtId="164" fontId="27" fillId="0" borderId="10" xfId="111" applyNumberFormat="1" applyFont="1" applyFill="1" applyBorder="1"/>
    <xf numFmtId="0" fontId="27" fillId="0" borderId="0" xfId="111" applyFont="1" applyFill="1"/>
    <xf numFmtId="0" fontId="66" fillId="0" borderId="0" xfId="103" applyFont="1" applyAlignment="1" applyProtection="1">
      <alignment vertical="center"/>
    </xf>
    <xf numFmtId="0" fontId="27" fillId="0" borderId="0" xfId="0" applyFont="1" applyBorder="1" applyAlignment="1">
      <alignment vertical="center"/>
    </xf>
    <xf numFmtId="0" fontId="59" fillId="0" borderId="0" xfId="0" applyFont="1" applyAlignment="1">
      <alignment horizontal="left" vertical="center"/>
    </xf>
    <xf numFmtId="0" fontId="68" fillId="0" borderId="0" xfId="103" applyFont="1" applyAlignment="1" applyProtection="1">
      <alignment vertical="center"/>
    </xf>
    <xf numFmtId="0" fontId="59" fillId="0" borderId="0" xfId="0" applyFont="1" applyBorder="1" applyAlignment="1">
      <alignment horizontal="left" vertical="center"/>
    </xf>
    <xf numFmtId="0" fontId="68" fillId="0" borderId="0" xfId="103" applyFont="1" applyBorder="1" applyAlignment="1" applyProtection="1">
      <alignment vertical="center"/>
    </xf>
    <xf numFmtId="0" fontId="69" fillId="0" borderId="0" xfId="103" applyFont="1" applyBorder="1" applyAlignment="1" applyProtection="1">
      <alignment vertical="center"/>
    </xf>
    <xf numFmtId="0" fontId="60" fillId="0" borderId="0" xfId="0" applyFont="1"/>
    <xf numFmtId="0" fontId="59" fillId="50" borderId="0" xfId="0" applyFont="1" applyFill="1" applyBorder="1"/>
    <xf numFmtId="0" fontId="59" fillId="0" borderId="0" xfId="0" applyFont="1" applyBorder="1" applyAlignment="1">
      <alignment vertical="center"/>
    </xf>
    <xf numFmtId="0" fontId="59" fillId="0" borderId="0" xfId="0" applyFont="1" applyAlignment="1">
      <alignment horizontal="right" vertical="center"/>
    </xf>
    <xf numFmtId="2" fontId="59" fillId="0" borderId="0" xfId="0" applyNumberFormat="1" applyFont="1" applyAlignment="1">
      <alignment vertical="center"/>
    </xf>
    <xf numFmtId="0" fontId="26" fillId="0" borderId="0" xfId="0" applyFont="1" applyBorder="1" applyAlignment="1">
      <alignment vertical="center"/>
    </xf>
    <xf numFmtId="164" fontId="59" fillId="0" borderId="0" xfId="0" applyNumberFormat="1" applyFont="1" applyAlignment="1">
      <alignment horizontal="right" vertical="center"/>
    </xf>
    <xf numFmtId="0" fontId="59" fillId="0" borderId="0" xfId="0" applyFont="1" applyAlignment="1">
      <alignment horizontal="right"/>
    </xf>
    <xf numFmtId="0" fontId="60" fillId="0" borderId="0" xfId="0" applyFont="1" applyBorder="1" applyAlignment="1">
      <alignment horizontal="right" vertical="center"/>
    </xf>
    <xf numFmtId="41" fontId="59" fillId="0" borderId="0" xfId="118" applyNumberFormat="1" applyFont="1" applyFill="1" applyBorder="1" applyAlignment="1">
      <alignment horizontal="right" vertical="center"/>
    </xf>
    <xf numFmtId="0" fontId="26" fillId="0" borderId="0" xfId="0" applyFont="1" applyBorder="1"/>
    <xf numFmtId="0" fontId="27" fillId="0" borderId="0" xfId="0" applyFont="1" applyBorder="1" applyAlignment="1"/>
    <xf numFmtId="0" fontId="59" fillId="0" borderId="0" xfId="0" applyFont="1" applyBorder="1"/>
    <xf numFmtId="164" fontId="60" fillId="0" borderId="0" xfId="0" applyNumberFormat="1" applyFont="1" applyBorder="1"/>
    <xf numFmtId="0" fontId="59" fillId="0" borderId="0" xfId="0" applyFont="1" applyBorder="1" applyAlignment="1"/>
    <xf numFmtId="2" fontId="59" fillId="0" borderId="0" xfId="0" applyNumberFormat="1" applyFont="1"/>
    <xf numFmtId="0" fontId="70" fillId="0" borderId="0" xfId="115" applyFont="1"/>
    <xf numFmtId="0" fontId="65" fillId="0" borderId="0" xfId="115" applyFont="1" applyAlignment="1">
      <alignment horizontal="left"/>
    </xf>
    <xf numFmtId="0" fontId="65" fillId="0" borderId="0" xfId="115" applyNumberFormat="1" applyFont="1"/>
    <xf numFmtId="43" fontId="65" fillId="0" borderId="0" xfId="83" applyFont="1"/>
    <xf numFmtId="43" fontId="65" fillId="0" borderId="0" xfId="115" applyNumberFormat="1" applyFont="1"/>
    <xf numFmtId="0" fontId="65" fillId="0" borderId="0" xfId="115" applyFont="1"/>
    <xf numFmtId="164" fontId="59" fillId="0" borderId="0" xfId="0" applyNumberFormat="1" applyFont="1"/>
    <xf numFmtId="0" fontId="65" fillId="0" borderId="0" xfId="115" applyNumberFormat="1" applyFont="1" applyAlignment="1">
      <alignment vertical="center"/>
    </xf>
    <xf numFmtId="0" fontId="65" fillId="0" borderId="0" xfId="115" applyFont="1" applyAlignment="1">
      <alignment vertical="center"/>
    </xf>
    <xf numFmtId="0" fontId="70" fillId="0" borderId="0" xfId="115" applyFont="1" applyAlignment="1">
      <alignment vertical="center"/>
    </xf>
    <xf numFmtId="167" fontId="59" fillId="0" borderId="0" xfId="0" applyNumberFormat="1" applyFont="1"/>
    <xf numFmtId="164" fontId="59" fillId="0" borderId="0" xfId="0" applyNumberFormat="1" applyFont="1" applyAlignment="1">
      <alignment vertical="center"/>
    </xf>
    <xf numFmtId="41" fontId="59" fillId="0" borderId="0" xfId="118" applyNumberFormat="1" applyFont="1" applyFill="1" applyBorder="1" applyAlignment="1">
      <alignment horizontal="right"/>
    </xf>
    <xf numFmtId="0" fontId="59" fillId="0" borderId="0" xfId="113" applyFont="1"/>
    <xf numFmtId="164" fontId="59" fillId="0" borderId="0" xfId="113" applyNumberFormat="1" applyFont="1" applyAlignment="1">
      <alignment horizontal="right"/>
    </xf>
    <xf numFmtId="164" fontId="59" fillId="0" borderId="0" xfId="113" applyNumberFormat="1" applyFont="1"/>
    <xf numFmtId="0" fontId="60" fillId="0" borderId="0" xfId="0" applyFont="1" applyFill="1" applyBorder="1" applyAlignment="1">
      <alignment horizontal="left"/>
    </xf>
    <xf numFmtId="0" fontId="60" fillId="0" borderId="0" xfId="0" applyFont="1" applyFill="1" applyBorder="1"/>
    <xf numFmtId="0" fontId="60" fillId="0" borderId="0" xfId="0" applyFont="1" applyAlignment="1">
      <alignment horizontal="left" vertical="center" indent="1"/>
    </xf>
    <xf numFmtId="0" fontId="59" fillId="0" borderId="0" xfId="0" applyFont="1" applyBorder="1" applyAlignment="1">
      <alignment horizontal="left" vertical="center" indent="1"/>
    </xf>
    <xf numFmtId="0" fontId="67" fillId="0" borderId="0" xfId="0" applyNumberFormat="1" applyFont="1" applyFill="1" applyBorder="1" applyAlignment="1">
      <alignment horizontal="left" vertical="center" indent="1"/>
    </xf>
    <xf numFmtId="0" fontId="68" fillId="0" borderId="0" xfId="103" applyFont="1" applyAlignment="1" applyProtection="1">
      <alignment horizontal="left" vertical="center" indent="1"/>
    </xf>
    <xf numFmtId="0" fontId="27" fillId="0" borderId="0" xfId="0" applyFont="1" applyAlignment="1">
      <alignment horizontal="left" vertical="center" indent="1"/>
    </xf>
    <xf numFmtId="0" fontId="67" fillId="0" borderId="0" xfId="0" applyFont="1" applyFill="1" applyBorder="1" applyAlignment="1">
      <alignment vertical="center"/>
    </xf>
    <xf numFmtId="0" fontId="31" fillId="59" borderId="29" xfId="0" applyFont="1" applyFill="1" applyBorder="1" applyAlignment="1">
      <alignment horizontal="center" vertical="center"/>
    </xf>
    <xf numFmtId="0" fontId="31" fillId="59" borderId="0" xfId="0" applyFont="1" applyFill="1" applyBorder="1" applyAlignment="1">
      <alignment horizontal="center" vertical="center"/>
    </xf>
    <xf numFmtId="0" fontId="27" fillId="59" borderId="0" xfId="0" applyFont="1" applyFill="1" applyAlignment="1">
      <alignment horizontal="center" vertical="center"/>
    </xf>
    <xf numFmtId="0" fontId="59" fillId="59" borderId="0" xfId="0" applyFont="1" applyFill="1" applyBorder="1" applyAlignment="1">
      <alignment horizontal="right" vertical="center"/>
    </xf>
    <xf numFmtId="164" fontId="71" fillId="14" borderId="25" xfId="118" applyNumberFormat="1" applyFont="1" applyFill="1" applyBorder="1" applyAlignment="1">
      <alignment horizontal="left" vertical="center" wrapText="1" indent="1"/>
    </xf>
    <xf numFmtId="164" fontId="71" fillId="14" borderId="26" xfId="118" applyNumberFormat="1" applyFont="1" applyFill="1" applyBorder="1" applyAlignment="1">
      <alignment horizontal="left" vertical="center" wrapText="1" indent="1"/>
    </xf>
    <xf numFmtId="164" fontId="73" fillId="15" borderId="25" xfId="118" applyNumberFormat="1" applyFont="1" applyFill="1" applyBorder="1" applyAlignment="1">
      <alignment horizontal="left" vertical="center" indent="1"/>
    </xf>
    <xf numFmtId="164" fontId="73" fillId="15" borderId="27" xfId="118" applyNumberFormat="1" applyFont="1" applyFill="1" applyBorder="1" applyAlignment="1">
      <alignment horizontal="left" vertical="center" indent="1"/>
    </xf>
    <xf numFmtId="164" fontId="73" fillId="15" borderId="26" xfId="118" applyNumberFormat="1" applyFont="1" applyFill="1" applyBorder="1" applyAlignment="1">
      <alignment horizontal="left" vertical="center" indent="1"/>
    </xf>
    <xf numFmtId="164" fontId="73" fillId="15" borderId="23" xfId="118" applyNumberFormat="1" applyFont="1" applyFill="1" applyBorder="1" applyAlignment="1">
      <alignment horizontal="left" vertical="center" indent="1"/>
    </xf>
    <xf numFmtId="0" fontId="33" fillId="55" borderId="22" xfId="0" applyFont="1" applyFill="1" applyBorder="1" applyAlignment="1">
      <alignment horizontal="center" vertical="center" wrapText="1"/>
    </xf>
    <xf numFmtId="0" fontId="33" fillId="55" borderId="23" xfId="0" applyFont="1" applyFill="1" applyBorder="1" applyAlignment="1">
      <alignment horizontal="left" vertical="center" indent="1"/>
    </xf>
    <xf numFmtId="164" fontId="26" fillId="15" borderId="23" xfId="118" applyNumberFormat="1" applyFont="1" applyFill="1" applyBorder="1" applyAlignment="1">
      <alignment horizontal="left" vertical="center" indent="1"/>
    </xf>
    <xf numFmtId="3" fontId="34" fillId="56" borderId="25" xfId="118" applyNumberFormat="1" applyFont="1" applyFill="1" applyBorder="1" applyAlignment="1">
      <alignment horizontal="left" vertical="center" indent="1"/>
    </xf>
    <xf numFmtId="3" fontId="34" fillId="56" borderId="27" xfId="118" applyNumberFormat="1" applyFont="1" applyFill="1" applyBorder="1" applyAlignment="1">
      <alignment horizontal="left" vertical="center" indent="1"/>
    </xf>
    <xf numFmtId="3" fontId="34" fillId="56" borderId="26" xfId="118" applyNumberFormat="1" applyFont="1" applyFill="1" applyBorder="1" applyAlignment="1">
      <alignment horizontal="left" vertical="center" indent="1"/>
    </xf>
    <xf numFmtId="0" fontId="34" fillId="16" borderId="25" xfId="0" applyFont="1" applyFill="1" applyBorder="1" applyAlignment="1">
      <alignment horizontal="left" vertical="center" indent="1"/>
    </xf>
    <xf numFmtId="0" fontId="34" fillId="16" borderId="27" xfId="0" applyFont="1" applyFill="1" applyBorder="1" applyAlignment="1">
      <alignment horizontal="left" vertical="center" indent="1"/>
    </xf>
    <xf numFmtId="0" fontId="34" fillId="16" borderId="26" xfId="0" applyFont="1" applyFill="1" applyBorder="1" applyAlignment="1">
      <alignment horizontal="left" vertical="center" indent="1"/>
    </xf>
    <xf numFmtId="3" fontId="34" fillId="58" borderId="25" xfId="118" applyNumberFormat="1" applyFont="1" applyFill="1" applyBorder="1" applyAlignment="1">
      <alignment horizontal="left" vertical="center" indent="1"/>
    </xf>
    <xf numFmtId="3" fontId="34" fillId="58" borderId="27" xfId="118" applyNumberFormat="1" applyFont="1" applyFill="1" applyBorder="1" applyAlignment="1">
      <alignment horizontal="left" vertical="center" indent="1"/>
    </xf>
    <xf numFmtId="3" fontId="34" fillId="58" borderId="26" xfId="118" applyNumberFormat="1" applyFont="1" applyFill="1" applyBorder="1" applyAlignment="1">
      <alignment horizontal="left" vertical="center" indent="1"/>
    </xf>
    <xf numFmtId="3" fontId="34" fillId="57" borderId="25" xfId="118" applyNumberFormat="1" applyFont="1" applyFill="1" applyBorder="1" applyAlignment="1">
      <alignment horizontal="left" vertical="center" indent="1"/>
    </xf>
    <xf numFmtId="3" fontId="34" fillId="57" borderId="27" xfId="118" applyNumberFormat="1" applyFont="1" applyFill="1" applyBorder="1" applyAlignment="1">
      <alignment horizontal="left" vertical="center" indent="1"/>
    </xf>
    <xf numFmtId="3" fontId="34" fillId="57" borderId="26" xfId="118" applyNumberFormat="1" applyFont="1" applyFill="1" applyBorder="1" applyAlignment="1">
      <alignment horizontal="left" vertical="center" indent="1"/>
    </xf>
    <xf numFmtId="0" fontId="34" fillId="55" borderId="23" xfId="0" applyFont="1" applyFill="1" applyBorder="1" applyAlignment="1">
      <alignment horizontal="center" vertical="center"/>
    </xf>
    <xf numFmtId="0" fontId="34" fillId="55" borderId="23" xfId="0" applyFont="1" applyFill="1" applyBorder="1" applyAlignment="1">
      <alignment horizontal="center" vertical="center" wrapText="1"/>
    </xf>
    <xf numFmtId="0" fontId="55" fillId="55" borderId="23" xfId="0" applyFont="1" applyFill="1" applyBorder="1" applyAlignment="1">
      <alignment horizontal="center" vertical="center"/>
    </xf>
    <xf numFmtId="0" fontId="53" fillId="55" borderId="23" xfId="0" applyFont="1" applyFill="1" applyBorder="1" applyAlignment="1">
      <alignment horizontal="center" vertical="center"/>
    </xf>
    <xf numFmtId="2" fontId="34" fillId="55" borderId="23" xfId="0" applyNumberFormat="1" applyFont="1" applyFill="1" applyBorder="1" applyAlignment="1">
      <alignment horizontal="center" vertical="center" wrapText="1"/>
    </xf>
    <xf numFmtId="0" fontId="53" fillId="55" borderId="23" xfId="0" applyFont="1" applyFill="1" applyBorder="1" applyAlignment="1">
      <alignment horizontal="center" vertical="center" wrapText="1"/>
    </xf>
    <xf numFmtId="0" fontId="53" fillId="55" borderId="23" xfId="0" applyFont="1" applyFill="1" applyBorder="1" applyAlignment="1">
      <alignment horizontal="left" vertical="center" wrapText="1" indent="1"/>
    </xf>
    <xf numFmtId="3" fontId="34" fillId="58" borderId="23" xfId="118" applyNumberFormat="1" applyFont="1" applyFill="1" applyBorder="1" applyAlignment="1">
      <alignment horizontal="left" vertical="center" indent="1"/>
    </xf>
    <xf numFmtId="3" fontId="34" fillId="57" borderId="23" xfId="118" applyNumberFormat="1" applyFont="1" applyFill="1" applyBorder="1" applyAlignment="1">
      <alignment horizontal="left" vertical="center" indent="1"/>
    </xf>
    <xf numFmtId="3" fontId="34" fillId="56" borderId="23" xfId="118" applyNumberFormat="1" applyFont="1" applyFill="1" applyBorder="1" applyAlignment="1">
      <alignment horizontal="left" vertical="center" indent="1"/>
    </xf>
    <xf numFmtId="3" fontId="34" fillId="55" borderId="23" xfId="118" applyNumberFormat="1" applyFont="1" applyFill="1" applyBorder="1" applyAlignment="1">
      <alignment horizontal="center" vertical="center"/>
    </xf>
    <xf numFmtId="0" fontId="27" fillId="55" borderId="23" xfId="0" applyFont="1" applyFill="1" applyBorder="1" applyAlignment="1">
      <alignment horizontal="center" vertical="center"/>
    </xf>
    <xf numFmtId="164" fontId="34" fillId="55" borderId="23" xfId="0" applyNumberFormat="1" applyFont="1" applyFill="1" applyBorder="1" applyAlignment="1">
      <alignment horizontal="center" vertical="center"/>
    </xf>
    <xf numFmtId="0" fontId="33" fillId="55" borderId="23" xfId="0" applyFont="1" applyFill="1" applyBorder="1" applyAlignment="1">
      <alignment horizontal="center" vertical="center" wrapText="1"/>
    </xf>
    <xf numFmtId="0" fontId="53" fillId="58" borderId="23" xfId="0" applyFont="1" applyFill="1" applyBorder="1" applyAlignment="1">
      <alignment horizontal="left" vertical="center" indent="1"/>
    </xf>
    <xf numFmtId="0" fontId="34" fillId="55" borderId="23" xfId="0" applyFont="1" applyFill="1" applyBorder="1" applyAlignment="1">
      <alignment horizontal="left" vertical="center" wrapText="1" indent="1"/>
    </xf>
    <xf numFmtId="0" fontId="53" fillId="57" borderId="23" xfId="0" applyFont="1" applyFill="1" applyBorder="1" applyAlignment="1">
      <alignment horizontal="left" vertical="center" indent="1"/>
    </xf>
    <xf numFmtId="0" fontId="34" fillId="55" borderId="23" xfId="0" applyFont="1" applyFill="1" applyBorder="1" applyAlignment="1">
      <alignment horizontal="center" vertical="top" wrapText="1"/>
    </xf>
    <xf numFmtId="3" fontId="34" fillId="16" borderId="23" xfId="0" applyNumberFormat="1" applyFont="1" applyFill="1" applyBorder="1" applyAlignment="1">
      <alignment horizontal="left" vertical="center" wrapText="1"/>
    </xf>
    <xf numFmtId="2" fontId="34" fillId="55" borderId="23" xfId="0" applyNumberFormat="1" applyFont="1" applyFill="1" applyBorder="1" applyAlignment="1">
      <alignment horizontal="left" vertical="center" indent="1"/>
    </xf>
    <xf numFmtId="2" fontId="34" fillId="58" borderId="23" xfId="118" applyNumberFormat="1" applyFont="1" applyFill="1" applyBorder="1" applyAlignment="1">
      <alignment horizontal="left" vertical="center" indent="1"/>
    </xf>
    <xf numFmtId="2" fontId="34" fillId="57" borderId="23" xfId="118" applyNumberFormat="1" applyFont="1" applyFill="1" applyBorder="1" applyAlignment="1">
      <alignment horizontal="left" vertical="center" indent="1"/>
    </xf>
    <xf numFmtId="2" fontId="34" fillId="56" borderId="23" xfId="118" applyNumberFormat="1" applyFont="1" applyFill="1" applyBorder="1" applyAlignment="1">
      <alignment horizontal="left" vertical="center" indent="1"/>
    </xf>
    <xf numFmtId="3" fontId="34" fillId="55" borderId="23" xfId="0" applyNumberFormat="1" applyFont="1" applyFill="1" applyBorder="1" applyAlignment="1">
      <alignment horizontal="left" vertical="center" wrapText="1" indent="1"/>
    </xf>
    <xf numFmtId="0" fontId="53" fillId="55" borderId="23" xfId="0" applyFont="1" applyFill="1" applyBorder="1" applyAlignment="1">
      <alignment horizontal="left" vertical="center" indent="1"/>
    </xf>
    <xf numFmtId="0" fontId="53" fillId="53" borderId="23" xfId="0" applyFont="1" applyFill="1" applyBorder="1" applyAlignment="1">
      <alignment horizontal="left" vertical="center" indent="1"/>
    </xf>
    <xf numFmtId="0" fontId="53" fillId="54" borderId="23" xfId="0" applyFont="1" applyFill="1" applyBorder="1" applyAlignment="1">
      <alignment horizontal="left" vertical="center" indent="1"/>
    </xf>
    <xf numFmtId="3" fontId="34" fillId="52" borderId="23" xfId="118" applyNumberFormat="1" applyFont="1" applyFill="1" applyBorder="1" applyAlignment="1">
      <alignment horizontal="left" vertical="center" indent="1"/>
    </xf>
    <xf numFmtId="164" fontId="34" fillId="55" borderId="22" xfId="113" applyNumberFormat="1" applyFont="1" applyFill="1" applyBorder="1" applyAlignment="1">
      <alignment horizontal="center" vertical="center" wrapText="1"/>
    </xf>
    <xf numFmtId="164" fontId="34" fillId="55" borderId="28" xfId="113" applyNumberFormat="1" applyFont="1" applyFill="1" applyBorder="1" applyAlignment="1">
      <alignment horizontal="center" vertical="center" wrapText="1"/>
    </xf>
    <xf numFmtId="164" fontId="34" fillId="55" borderId="24" xfId="113" applyNumberFormat="1" applyFont="1" applyFill="1" applyBorder="1" applyAlignment="1">
      <alignment horizontal="center" vertical="center" wrapText="1"/>
    </xf>
    <xf numFmtId="0" fontId="34" fillId="55" borderId="22" xfId="113" applyFont="1" applyFill="1" applyBorder="1" applyAlignment="1">
      <alignment horizontal="center" vertical="center" wrapText="1"/>
    </xf>
    <xf numFmtId="0" fontId="34" fillId="55" borderId="28" xfId="113" applyFont="1" applyFill="1" applyBorder="1" applyAlignment="1">
      <alignment horizontal="center" vertical="center" wrapText="1"/>
    </xf>
    <xf numFmtId="0" fontId="34" fillId="55" borderId="24" xfId="113" applyFont="1" applyFill="1" applyBorder="1" applyAlignment="1">
      <alignment horizontal="center" vertical="center" wrapText="1"/>
    </xf>
    <xf numFmtId="2" fontId="34" fillId="55" borderId="23" xfId="0" applyNumberFormat="1" applyFont="1" applyFill="1" applyBorder="1" applyAlignment="1">
      <alignment horizontal="center" vertical="center"/>
    </xf>
    <xf numFmtId="0" fontId="34" fillId="55" borderId="23" xfId="0" applyFont="1" applyFill="1" applyBorder="1" applyAlignment="1">
      <alignment horizontal="left" vertical="center" indent="1"/>
    </xf>
    <xf numFmtId="0" fontId="34" fillId="55" borderId="22" xfId="0" applyFont="1" applyFill="1" applyBorder="1" applyAlignment="1">
      <alignment horizontal="center" vertical="center" wrapText="1"/>
    </xf>
    <xf numFmtId="3" fontId="33" fillId="58" borderId="23" xfId="118" applyNumberFormat="1" applyFont="1" applyFill="1" applyBorder="1" applyAlignment="1">
      <alignment horizontal="left" vertical="center" indent="1"/>
    </xf>
    <xf numFmtId="3" fontId="33" fillId="57" borderId="23" xfId="118" applyNumberFormat="1" applyFont="1" applyFill="1" applyBorder="1" applyAlignment="1">
      <alignment horizontal="left" vertical="center" indent="1"/>
    </xf>
    <xf numFmtId="3" fontId="33" fillId="56" borderId="23" xfId="118" applyNumberFormat="1" applyFont="1" applyFill="1" applyBorder="1" applyAlignment="1">
      <alignment horizontal="left" vertical="center" indent="1"/>
    </xf>
    <xf numFmtId="0" fontId="34" fillId="55" borderId="28" xfId="0" applyFont="1" applyFill="1" applyBorder="1" applyAlignment="1">
      <alignment horizontal="center" vertical="center" wrapText="1"/>
    </xf>
    <xf numFmtId="0" fontId="34" fillId="55" borderId="24" xfId="0" applyFont="1" applyFill="1" applyBorder="1" applyAlignment="1">
      <alignment horizontal="center" vertical="center" wrapText="1"/>
    </xf>
  </cellXfs>
  <cellStyles count="152">
    <cellStyle name="20% - Accent1" xfId="1" builtinId="30" customBuiltin="1"/>
    <cellStyle name="20% - Accent1 2" xfId="2"/>
    <cellStyle name="20% - Accent1 3" xfId="3"/>
    <cellStyle name="20% - Accent1 4" xfId="140"/>
    <cellStyle name="20% - Accent2" xfId="4" builtinId="34" customBuiltin="1"/>
    <cellStyle name="20% - Accent2 2" xfId="5"/>
    <cellStyle name="20% - Accent2 3" xfId="6"/>
    <cellStyle name="20% - Accent2 4" xfId="142"/>
    <cellStyle name="20% - Accent3" xfId="7" builtinId="38" customBuiltin="1"/>
    <cellStyle name="20% - Accent3 2" xfId="8"/>
    <cellStyle name="20% - Accent3 3" xfId="9"/>
    <cellStyle name="20% - Accent3 4" xfId="144"/>
    <cellStyle name="20% - Accent4" xfId="10" builtinId="42" customBuiltin="1"/>
    <cellStyle name="20% - Accent4 2" xfId="11"/>
    <cellStyle name="20% - Accent4 3" xfId="12"/>
    <cellStyle name="20% - Accent4 4" xfId="146"/>
    <cellStyle name="20% - Accent5" xfId="13" builtinId="46" customBuiltin="1"/>
    <cellStyle name="20% - Accent5 2" xfId="14"/>
    <cellStyle name="20% - Accent5 3" xfId="15"/>
    <cellStyle name="20% - Accent5 4" xfId="148"/>
    <cellStyle name="20% - Accent6" xfId="16" builtinId="50" customBuiltin="1"/>
    <cellStyle name="20% - Accent6 2" xfId="17"/>
    <cellStyle name="20% - Accent6 3" xfId="18"/>
    <cellStyle name="20% - Accent6 4" xfId="150"/>
    <cellStyle name="40% - Accent1" xfId="19" builtinId="31" customBuiltin="1"/>
    <cellStyle name="40% - Accent1 2" xfId="20"/>
    <cellStyle name="40% - Accent1 3" xfId="21"/>
    <cellStyle name="40% - Accent1 4" xfId="141"/>
    <cellStyle name="40% - Accent2" xfId="22" builtinId="35" customBuiltin="1"/>
    <cellStyle name="40% - Accent2 2" xfId="23"/>
    <cellStyle name="40% - Accent2 3" xfId="24"/>
    <cellStyle name="40% - Accent2 4" xfId="143"/>
    <cellStyle name="40% - Accent3" xfId="25" builtinId="39" customBuiltin="1"/>
    <cellStyle name="40% - Accent3 2" xfId="26"/>
    <cellStyle name="40% - Accent3 3" xfId="27"/>
    <cellStyle name="40% - Accent3 4" xfId="145"/>
    <cellStyle name="40% - Accent4" xfId="28" builtinId="43" customBuiltin="1"/>
    <cellStyle name="40% - Accent4 2" xfId="29"/>
    <cellStyle name="40% - Accent4 3" xfId="30"/>
    <cellStyle name="40% - Accent4 4" xfId="147"/>
    <cellStyle name="40% - Accent5" xfId="31" builtinId="47" customBuiltin="1"/>
    <cellStyle name="40% - Accent5 2" xfId="32"/>
    <cellStyle name="40% - Accent5 3" xfId="33"/>
    <cellStyle name="40% - Accent5 4" xfId="149"/>
    <cellStyle name="40% - Accent6" xfId="34" builtinId="51" customBuiltin="1"/>
    <cellStyle name="40% - Accent6 2" xfId="35"/>
    <cellStyle name="40% - Accent6 3" xfId="36"/>
    <cellStyle name="40% - Accent6 4" xfId="151"/>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Comma" xfId="82" builtinId="3"/>
    <cellStyle name="Comma 2" xfId="83"/>
    <cellStyle name="Comma 3" xfId="84"/>
    <cellStyle name="Explanatory Text" xfId="85" builtinId="53" customBuiltin="1"/>
    <cellStyle name="Explanatory Text 2" xfId="86"/>
    <cellStyle name="Explanatory Text 3" xfId="87"/>
    <cellStyle name="Good" xfId="88" builtinId="26" customBuiltin="1"/>
    <cellStyle name="Good 2" xfId="89"/>
    <cellStyle name="Good 3" xfId="90"/>
    <cellStyle name="Heading 1" xfId="91" builtinId="16" customBuiltin="1"/>
    <cellStyle name="Heading 1 2" xfId="92"/>
    <cellStyle name="Heading 1 3" xfId="93"/>
    <cellStyle name="Heading 2" xfId="94" builtinId="17" customBuiltin="1"/>
    <cellStyle name="Heading 2 2" xfId="95"/>
    <cellStyle name="Heading 2 3" xfId="96"/>
    <cellStyle name="Heading 3" xfId="97" builtinId="18" customBuiltin="1"/>
    <cellStyle name="Heading 3 2" xfId="98"/>
    <cellStyle name="Heading 3 3" xfId="99"/>
    <cellStyle name="Heading 4" xfId="100" builtinId="19" customBuiltin="1"/>
    <cellStyle name="Heading 4 2" xfId="101"/>
    <cellStyle name="Heading 4 3" xfId="102"/>
    <cellStyle name="Hyperlink" xfId="103" builtinId="8"/>
    <cellStyle name="Input" xfId="104" builtinId="20" customBuiltin="1"/>
    <cellStyle name="Input 2" xfId="105"/>
    <cellStyle name="Input 3" xfId="106"/>
    <cellStyle name="Linked Cell" xfId="107" builtinId="24" customBuiltin="1"/>
    <cellStyle name="Linked Cell 2" xfId="108"/>
    <cellStyle name="Linked Cell 3" xfId="109"/>
    <cellStyle name="Neutral" xfId="110" builtinId="28" customBuiltin="1"/>
    <cellStyle name="Neutral 2" xfId="111"/>
    <cellStyle name="Neutral 3" xfId="112"/>
    <cellStyle name="Normal" xfId="0" builtinId="0"/>
    <cellStyle name="Normal 2" xfId="113"/>
    <cellStyle name="Normal 2 2" xfId="114"/>
    <cellStyle name="Normal 3" xfId="115"/>
    <cellStyle name="Normal 4" xfId="116"/>
    <cellStyle name="Normal 5" xfId="138"/>
    <cellStyle name="Normal_Julia Equipment List 2013-14 2" xfId="117"/>
    <cellStyle name="Normal_SCOTFCST_volume_tpf_species_datav2. 22.5.12.jo" xfId="118"/>
    <cellStyle name="Note" xfId="119" builtinId="10" customBuiltin="1"/>
    <cellStyle name="Note 2" xfId="120"/>
    <cellStyle name="Note 3" xfId="121"/>
    <cellStyle name="Note 4" xfId="139"/>
    <cellStyle name="Output" xfId="122" builtinId="21" customBuiltin="1"/>
    <cellStyle name="Output 2" xfId="123"/>
    <cellStyle name="Output 3" xfId="124"/>
    <cellStyle name="Percent" xfId="125" builtinId="5"/>
    <cellStyle name="Percent 2" xfId="126"/>
    <cellStyle name="Percent 3" xfId="127"/>
    <cellStyle name="Percent 4" xfId="128"/>
    <cellStyle name="Title" xfId="129" builtinId="15" customBuiltin="1"/>
    <cellStyle name="Title 2" xfId="130"/>
    <cellStyle name="Title 3" xfId="131"/>
    <cellStyle name="Total" xfId="132" builtinId="25" customBuiltin="1"/>
    <cellStyle name="Total 2" xfId="133"/>
    <cellStyle name="Total 3" xfId="134"/>
    <cellStyle name="Warning Text" xfId="135" builtinId="11" customBuiltin="1"/>
    <cellStyle name="Warning Text 2" xfId="136"/>
    <cellStyle name="Warning Text 3" xfId="13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B2549"/>
      <rgbColor rgb="00FFFF00"/>
      <rgbColor rgb="00FF00FF"/>
      <rgbColor rgb="0000FFFF"/>
      <rgbColor rgb="0080B79E"/>
      <rgbColor rgb="00008000"/>
      <rgbColor rgb="00B6D99F"/>
      <rgbColor rgb="00808000"/>
      <rgbColor rgb="00800080"/>
      <rgbColor rgb="00008080"/>
      <rgbColor rgb="00C0C0C0"/>
      <rgbColor rgb="00808080"/>
      <rgbColor rgb="0076AD1C"/>
      <rgbColor rgb="0095BB56"/>
      <rgbColor rgb="00C7F973"/>
      <rgbColor rgb="00CCFFFF"/>
      <rgbColor rgb="00660066"/>
      <rgbColor rgb="00FF8080"/>
      <rgbColor rgb="000066CC"/>
      <rgbColor rgb="00CCCCFF"/>
      <rgbColor rgb="00808080"/>
      <rgbColor rgb="00999999"/>
      <rgbColor rgb="00CCCCCC"/>
      <rgbColor rgb="00E6E6E6"/>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D88E"/>
      <rgbColor rgb="00FCB912"/>
      <rgbColor rgb="00666699"/>
      <rgbColor rgb="00969696"/>
      <rgbColor rgb="00DA1425"/>
      <rgbColor rgb="00004E2E"/>
      <rgbColor rgb="00163A6F"/>
      <rgbColor rgb="00318C36"/>
      <rgbColor rgb="0005401A"/>
      <rgbColor rgb="00993366"/>
      <rgbColor rgb="008DA6C1"/>
      <rgbColor rgb="00F19698"/>
    </indexedColors>
    <mruColors>
      <color rgb="FF074F2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2.xml"/><Relationship Id="rId30"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308244478652039E-2"/>
          <c:y val="2.5292622121294399E-2"/>
          <c:w val="0.69449162764582784"/>
          <c:h val="0.78877841680448246"/>
        </c:manualLayout>
      </c:layout>
      <c:barChart>
        <c:barDir val="col"/>
        <c:grouping val="stacked"/>
        <c:varyColors val="0"/>
        <c:ser>
          <c:idx val="0"/>
          <c:order val="0"/>
          <c:tx>
            <c:strRef>
              <c:f>'Data for Figure 10 &amp; 11'!$B$5</c:f>
              <c:strCache>
                <c:ptCount val="1"/>
                <c:pt idx="0">
                  <c:v>Apparent woodlands in transition in Great Britain</c:v>
                </c:pt>
              </c:strCache>
            </c:strRef>
          </c:tx>
          <c:spPr>
            <a:solidFill>
              <a:srgbClr val="074F28"/>
            </a:solidFill>
          </c:spPr>
          <c:invertIfNegative val="0"/>
          <c:cat>
            <c:strRef>
              <c:f>'Data for Figure 10 &amp; 11'!$C$4:$AS$4</c:f>
              <c:strCache>
                <c:ptCount val="43"/>
                <c:pt idx="0">
                  <c:v>At March 2006</c:v>
                </c:pt>
                <c:pt idx="1">
                  <c:v>2006/07</c:v>
                </c:pt>
                <c:pt idx="2">
                  <c:v>2007/08</c:v>
                </c:pt>
                <c:pt idx="3">
                  <c:v>2008/09</c:v>
                </c:pt>
                <c:pt idx="4">
                  <c:v>2009/10</c:v>
                </c:pt>
                <c:pt idx="5">
                  <c:v>2010/11</c:v>
                </c:pt>
                <c:pt idx="6">
                  <c:v>2011/12</c:v>
                </c:pt>
                <c:pt idx="7">
                  <c:v>2012/13</c:v>
                </c:pt>
                <c:pt idx="8">
                  <c:v>2013/14</c:v>
                </c:pt>
                <c:pt idx="9">
                  <c:v>2014/15</c:v>
                </c:pt>
                <c:pt idx="11">
                  <c:v>At March 2006</c:v>
                </c:pt>
                <c:pt idx="12">
                  <c:v>2006/07</c:v>
                </c:pt>
                <c:pt idx="13">
                  <c:v>2007/08</c:v>
                </c:pt>
                <c:pt idx="14">
                  <c:v>2008/09</c:v>
                </c:pt>
                <c:pt idx="15">
                  <c:v>2009/10</c:v>
                </c:pt>
                <c:pt idx="16">
                  <c:v>2010/11</c:v>
                </c:pt>
                <c:pt idx="17">
                  <c:v>2011/12</c:v>
                </c:pt>
                <c:pt idx="18">
                  <c:v>2012/13</c:v>
                </c:pt>
                <c:pt idx="19">
                  <c:v>2013/14</c:v>
                </c:pt>
                <c:pt idx="20">
                  <c:v>2014/15</c:v>
                </c:pt>
                <c:pt idx="22">
                  <c:v>At March 2006</c:v>
                </c:pt>
                <c:pt idx="23">
                  <c:v>2006/07</c:v>
                </c:pt>
                <c:pt idx="24">
                  <c:v>2007/08</c:v>
                </c:pt>
                <c:pt idx="25">
                  <c:v>2008/09</c:v>
                </c:pt>
                <c:pt idx="26">
                  <c:v>2009/10</c:v>
                </c:pt>
                <c:pt idx="27">
                  <c:v>2010/11</c:v>
                </c:pt>
                <c:pt idx="28">
                  <c:v>2011/12</c:v>
                </c:pt>
                <c:pt idx="29">
                  <c:v>2012/13</c:v>
                </c:pt>
                <c:pt idx="30">
                  <c:v>2013/14</c:v>
                </c:pt>
                <c:pt idx="31">
                  <c:v>2014/15</c:v>
                </c:pt>
                <c:pt idx="33">
                  <c:v>At March 2006</c:v>
                </c:pt>
                <c:pt idx="34">
                  <c:v>2006/07</c:v>
                </c:pt>
                <c:pt idx="35">
                  <c:v>2007/08</c:v>
                </c:pt>
                <c:pt idx="36">
                  <c:v>2008/09</c:v>
                </c:pt>
                <c:pt idx="37">
                  <c:v>2009/10</c:v>
                </c:pt>
                <c:pt idx="38">
                  <c:v>2010/11</c:v>
                </c:pt>
                <c:pt idx="39">
                  <c:v>2011/12</c:v>
                </c:pt>
                <c:pt idx="40">
                  <c:v>2012/13</c:v>
                </c:pt>
                <c:pt idx="41">
                  <c:v>2013/14</c:v>
                </c:pt>
                <c:pt idx="42">
                  <c:v>2014/15</c:v>
                </c:pt>
              </c:strCache>
            </c:strRef>
          </c:cat>
          <c:val>
            <c:numRef>
              <c:f>'Data for Figure 10 &amp; 11'!$C$5:$AS$5</c:f>
              <c:numCache>
                <c:formatCode>#,##0.0</c:formatCode>
                <c:ptCount val="43"/>
                <c:pt idx="0">
                  <c:v>109.031166122421</c:v>
                </c:pt>
                <c:pt idx="1">
                  <c:v>109.031166122421</c:v>
                </c:pt>
                <c:pt idx="2">
                  <c:v>118.57645570327063</c:v>
                </c:pt>
                <c:pt idx="3">
                  <c:v>128.12174528412024</c:v>
                </c:pt>
                <c:pt idx="4">
                  <c:v>138.50849897265701</c:v>
                </c:pt>
                <c:pt idx="5">
                  <c:v>160.39512667288807</c:v>
                </c:pt>
                <c:pt idx="6">
                  <c:v>182.28175437311913</c:v>
                </c:pt>
                <c:pt idx="7">
                  <c:v>205.08557265766109</c:v>
                </c:pt>
                <c:pt idx="8">
                  <c:v>235.36459924004285</c:v>
                </c:pt>
                <c:pt idx="9">
                  <c:v>260.10000000000002</c:v>
                </c:pt>
              </c:numCache>
            </c:numRef>
          </c:val>
        </c:ser>
        <c:ser>
          <c:idx val="1"/>
          <c:order val="1"/>
          <c:tx>
            <c:strRef>
              <c:f>'Data for Figure 10 &amp; 11'!$B$6</c:f>
              <c:strCache>
                <c:ptCount val="1"/>
                <c:pt idx="0">
                  <c:v>New clearfell in Great Britain</c:v>
                </c:pt>
              </c:strCache>
            </c:strRef>
          </c:tx>
          <c:spPr>
            <a:solidFill>
              <a:srgbClr val="80B79E"/>
            </a:solidFill>
          </c:spPr>
          <c:invertIfNegative val="0"/>
          <c:cat>
            <c:strRef>
              <c:f>'Data for Figure 10 &amp; 11'!$C$4:$AS$4</c:f>
              <c:strCache>
                <c:ptCount val="43"/>
                <c:pt idx="0">
                  <c:v>At March 2006</c:v>
                </c:pt>
                <c:pt idx="1">
                  <c:v>2006/07</c:v>
                </c:pt>
                <c:pt idx="2">
                  <c:v>2007/08</c:v>
                </c:pt>
                <c:pt idx="3">
                  <c:v>2008/09</c:v>
                </c:pt>
                <c:pt idx="4">
                  <c:v>2009/10</c:v>
                </c:pt>
                <c:pt idx="5">
                  <c:v>2010/11</c:v>
                </c:pt>
                <c:pt idx="6">
                  <c:v>2011/12</c:v>
                </c:pt>
                <c:pt idx="7">
                  <c:v>2012/13</c:v>
                </c:pt>
                <c:pt idx="8">
                  <c:v>2013/14</c:v>
                </c:pt>
                <c:pt idx="9">
                  <c:v>2014/15</c:v>
                </c:pt>
                <c:pt idx="11">
                  <c:v>At March 2006</c:v>
                </c:pt>
                <c:pt idx="12">
                  <c:v>2006/07</c:v>
                </c:pt>
                <c:pt idx="13">
                  <c:v>2007/08</c:v>
                </c:pt>
                <c:pt idx="14">
                  <c:v>2008/09</c:v>
                </c:pt>
                <c:pt idx="15">
                  <c:v>2009/10</c:v>
                </c:pt>
                <c:pt idx="16">
                  <c:v>2010/11</c:v>
                </c:pt>
                <c:pt idx="17">
                  <c:v>2011/12</c:v>
                </c:pt>
                <c:pt idx="18">
                  <c:v>2012/13</c:v>
                </c:pt>
                <c:pt idx="19">
                  <c:v>2013/14</c:v>
                </c:pt>
                <c:pt idx="20">
                  <c:v>2014/15</c:v>
                </c:pt>
                <c:pt idx="22">
                  <c:v>At March 2006</c:v>
                </c:pt>
                <c:pt idx="23">
                  <c:v>2006/07</c:v>
                </c:pt>
                <c:pt idx="24">
                  <c:v>2007/08</c:v>
                </c:pt>
                <c:pt idx="25">
                  <c:v>2008/09</c:v>
                </c:pt>
                <c:pt idx="26">
                  <c:v>2009/10</c:v>
                </c:pt>
                <c:pt idx="27">
                  <c:v>2010/11</c:v>
                </c:pt>
                <c:pt idx="28">
                  <c:v>2011/12</c:v>
                </c:pt>
                <c:pt idx="29">
                  <c:v>2012/13</c:v>
                </c:pt>
                <c:pt idx="30">
                  <c:v>2013/14</c:v>
                </c:pt>
                <c:pt idx="31">
                  <c:v>2014/15</c:v>
                </c:pt>
                <c:pt idx="33">
                  <c:v>At March 2006</c:v>
                </c:pt>
                <c:pt idx="34">
                  <c:v>2006/07</c:v>
                </c:pt>
                <c:pt idx="35">
                  <c:v>2007/08</c:v>
                </c:pt>
                <c:pt idx="36">
                  <c:v>2008/09</c:v>
                </c:pt>
                <c:pt idx="37">
                  <c:v>2009/10</c:v>
                </c:pt>
                <c:pt idx="38">
                  <c:v>2010/11</c:v>
                </c:pt>
                <c:pt idx="39">
                  <c:v>2011/12</c:v>
                </c:pt>
                <c:pt idx="40">
                  <c:v>2012/13</c:v>
                </c:pt>
                <c:pt idx="41">
                  <c:v>2013/14</c:v>
                </c:pt>
                <c:pt idx="42">
                  <c:v>2014/15</c:v>
                </c:pt>
              </c:strCache>
            </c:strRef>
          </c:cat>
          <c:val>
            <c:numRef>
              <c:f>'Data for Figure 10 &amp; 11'!$C$6:$AS$6</c:f>
              <c:numCache>
                <c:formatCode>#,##0.0</c:formatCode>
                <c:ptCount val="43"/>
                <c:pt idx="1">
                  <c:v>9.5452895808496194</c:v>
                </c:pt>
                <c:pt idx="2">
                  <c:v>9.5452895808496194</c:v>
                </c:pt>
                <c:pt idx="3">
                  <c:v>9.5452895808496194</c:v>
                </c:pt>
                <c:pt idx="4">
                  <c:v>21.886627700231063</c:v>
                </c:pt>
                <c:pt idx="5">
                  <c:v>21.886627700231063</c:v>
                </c:pt>
                <c:pt idx="6">
                  <c:v>21.886627700231063</c:v>
                </c:pt>
                <c:pt idx="7">
                  <c:v>30.279026582381753</c:v>
                </c:pt>
                <c:pt idx="8">
                  <c:v>30.279026582381753</c:v>
                </c:pt>
                <c:pt idx="9">
                  <c:v>33.067777100233464</c:v>
                </c:pt>
              </c:numCache>
            </c:numRef>
          </c:val>
        </c:ser>
        <c:ser>
          <c:idx val="2"/>
          <c:order val="2"/>
          <c:tx>
            <c:strRef>
              <c:f>'Data for Figure 10 &amp; 11'!$B$7</c:f>
              <c:strCache>
                <c:ptCount val="1"/>
                <c:pt idx="0">
                  <c:v>Apparent woodlands in transition in England</c:v>
                </c:pt>
              </c:strCache>
            </c:strRef>
          </c:tx>
          <c:spPr>
            <a:solidFill>
              <a:srgbClr val="318C36"/>
            </a:solidFill>
          </c:spPr>
          <c:invertIfNegative val="0"/>
          <c:cat>
            <c:strRef>
              <c:f>'Data for Figure 10 &amp; 11'!$C$4:$AS$4</c:f>
              <c:strCache>
                <c:ptCount val="43"/>
                <c:pt idx="0">
                  <c:v>At March 2006</c:v>
                </c:pt>
                <c:pt idx="1">
                  <c:v>2006/07</c:v>
                </c:pt>
                <c:pt idx="2">
                  <c:v>2007/08</c:v>
                </c:pt>
                <c:pt idx="3">
                  <c:v>2008/09</c:v>
                </c:pt>
                <c:pt idx="4">
                  <c:v>2009/10</c:v>
                </c:pt>
                <c:pt idx="5">
                  <c:v>2010/11</c:v>
                </c:pt>
                <c:pt idx="6">
                  <c:v>2011/12</c:v>
                </c:pt>
                <c:pt idx="7">
                  <c:v>2012/13</c:v>
                </c:pt>
                <c:pt idx="8">
                  <c:v>2013/14</c:v>
                </c:pt>
                <c:pt idx="9">
                  <c:v>2014/15</c:v>
                </c:pt>
                <c:pt idx="11">
                  <c:v>At March 2006</c:v>
                </c:pt>
                <c:pt idx="12">
                  <c:v>2006/07</c:v>
                </c:pt>
                <c:pt idx="13">
                  <c:v>2007/08</c:v>
                </c:pt>
                <c:pt idx="14">
                  <c:v>2008/09</c:v>
                </c:pt>
                <c:pt idx="15">
                  <c:v>2009/10</c:v>
                </c:pt>
                <c:pt idx="16">
                  <c:v>2010/11</c:v>
                </c:pt>
                <c:pt idx="17">
                  <c:v>2011/12</c:v>
                </c:pt>
                <c:pt idx="18">
                  <c:v>2012/13</c:v>
                </c:pt>
                <c:pt idx="19">
                  <c:v>2013/14</c:v>
                </c:pt>
                <c:pt idx="20">
                  <c:v>2014/15</c:v>
                </c:pt>
                <c:pt idx="22">
                  <c:v>At March 2006</c:v>
                </c:pt>
                <c:pt idx="23">
                  <c:v>2006/07</c:v>
                </c:pt>
                <c:pt idx="24">
                  <c:v>2007/08</c:v>
                </c:pt>
                <c:pt idx="25">
                  <c:v>2008/09</c:v>
                </c:pt>
                <c:pt idx="26">
                  <c:v>2009/10</c:v>
                </c:pt>
                <c:pt idx="27">
                  <c:v>2010/11</c:v>
                </c:pt>
                <c:pt idx="28">
                  <c:v>2011/12</c:v>
                </c:pt>
                <c:pt idx="29">
                  <c:v>2012/13</c:v>
                </c:pt>
                <c:pt idx="30">
                  <c:v>2013/14</c:v>
                </c:pt>
                <c:pt idx="31">
                  <c:v>2014/15</c:v>
                </c:pt>
                <c:pt idx="33">
                  <c:v>At March 2006</c:v>
                </c:pt>
                <c:pt idx="34">
                  <c:v>2006/07</c:v>
                </c:pt>
                <c:pt idx="35">
                  <c:v>2007/08</c:v>
                </c:pt>
                <c:pt idx="36">
                  <c:v>2008/09</c:v>
                </c:pt>
                <c:pt idx="37">
                  <c:v>2009/10</c:v>
                </c:pt>
                <c:pt idx="38">
                  <c:v>2010/11</c:v>
                </c:pt>
                <c:pt idx="39">
                  <c:v>2011/12</c:v>
                </c:pt>
                <c:pt idx="40">
                  <c:v>2012/13</c:v>
                </c:pt>
                <c:pt idx="41">
                  <c:v>2013/14</c:v>
                </c:pt>
                <c:pt idx="42">
                  <c:v>2014/15</c:v>
                </c:pt>
              </c:strCache>
            </c:strRef>
          </c:cat>
          <c:val>
            <c:numRef>
              <c:f>'Data for Figure 10 &amp; 11'!$C$7:$AS$7</c:f>
              <c:numCache>
                <c:formatCode>General</c:formatCode>
                <c:ptCount val="43"/>
                <c:pt idx="11" formatCode="#,##0.0">
                  <c:v>18.998146458520399</c:v>
                </c:pt>
                <c:pt idx="12" formatCode="#,##0.0">
                  <c:v>18.998146458520399</c:v>
                </c:pt>
                <c:pt idx="13" formatCode="#,##0.0">
                  <c:v>19.348510831618032</c:v>
                </c:pt>
                <c:pt idx="14" formatCode="#,##0.0">
                  <c:v>19.698875204715666</c:v>
                </c:pt>
                <c:pt idx="15" formatCode="#,##0.0">
                  <c:v>20.100000000000001</c:v>
                </c:pt>
                <c:pt idx="16" formatCode="#,##0.0">
                  <c:v>24.90120650025267</c:v>
                </c:pt>
                <c:pt idx="17" formatCode="#,##0.0">
                  <c:v>29.702413000505338</c:v>
                </c:pt>
                <c:pt idx="18" formatCode="#,##0.0">
                  <c:v>34.799999999999997</c:v>
                </c:pt>
                <c:pt idx="19" formatCode="#,##0.0">
                  <c:v>40.969929390050801</c:v>
                </c:pt>
                <c:pt idx="20" formatCode="#,##0.0">
                  <c:v>44.9</c:v>
                </c:pt>
              </c:numCache>
            </c:numRef>
          </c:val>
        </c:ser>
        <c:ser>
          <c:idx val="3"/>
          <c:order val="3"/>
          <c:tx>
            <c:strRef>
              <c:f>'Data for Figure 10 &amp; 11'!$B$8</c:f>
              <c:strCache>
                <c:ptCount val="1"/>
                <c:pt idx="0">
                  <c:v>New clearfell in England</c:v>
                </c:pt>
              </c:strCache>
            </c:strRef>
          </c:tx>
          <c:spPr>
            <a:solidFill>
              <a:srgbClr val="B6D99F"/>
            </a:solidFill>
          </c:spPr>
          <c:invertIfNegative val="0"/>
          <c:cat>
            <c:strRef>
              <c:f>'Data for Figure 10 &amp; 11'!$C$4:$AS$4</c:f>
              <c:strCache>
                <c:ptCount val="43"/>
                <c:pt idx="0">
                  <c:v>At March 2006</c:v>
                </c:pt>
                <c:pt idx="1">
                  <c:v>2006/07</c:v>
                </c:pt>
                <c:pt idx="2">
                  <c:v>2007/08</c:v>
                </c:pt>
                <c:pt idx="3">
                  <c:v>2008/09</c:v>
                </c:pt>
                <c:pt idx="4">
                  <c:v>2009/10</c:v>
                </c:pt>
                <c:pt idx="5">
                  <c:v>2010/11</c:v>
                </c:pt>
                <c:pt idx="6">
                  <c:v>2011/12</c:v>
                </c:pt>
                <c:pt idx="7">
                  <c:v>2012/13</c:v>
                </c:pt>
                <c:pt idx="8">
                  <c:v>2013/14</c:v>
                </c:pt>
                <c:pt idx="9">
                  <c:v>2014/15</c:v>
                </c:pt>
                <c:pt idx="11">
                  <c:v>At March 2006</c:v>
                </c:pt>
                <c:pt idx="12">
                  <c:v>2006/07</c:v>
                </c:pt>
                <c:pt idx="13">
                  <c:v>2007/08</c:v>
                </c:pt>
                <c:pt idx="14">
                  <c:v>2008/09</c:v>
                </c:pt>
                <c:pt idx="15">
                  <c:v>2009/10</c:v>
                </c:pt>
                <c:pt idx="16">
                  <c:v>2010/11</c:v>
                </c:pt>
                <c:pt idx="17">
                  <c:v>2011/12</c:v>
                </c:pt>
                <c:pt idx="18">
                  <c:v>2012/13</c:v>
                </c:pt>
                <c:pt idx="19">
                  <c:v>2013/14</c:v>
                </c:pt>
                <c:pt idx="20">
                  <c:v>2014/15</c:v>
                </c:pt>
                <c:pt idx="22">
                  <c:v>At March 2006</c:v>
                </c:pt>
                <c:pt idx="23">
                  <c:v>2006/07</c:v>
                </c:pt>
                <c:pt idx="24">
                  <c:v>2007/08</c:v>
                </c:pt>
                <c:pt idx="25">
                  <c:v>2008/09</c:v>
                </c:pt>
                <c:pt idx="26">
                  <c:v>2009/10</c:v>
                </c:pt>
                <c:pt idx="27">
                  <c:v>2010/11</c:v>
                </c:pt>
                <c:pt idx="28">
                  <c:v>2011/12</c:v>
                </c:pt>
                <c:pt idx="29">
                  <c:v>2012/13</c:v>
                </c:pt>
                <c:pt idx="30">
                  <c:v>2013/14</c:v>
                </c:pt>
                <c:pt idx="31">
                  <c:v>2014/15</c:v>
                </c:pt>
                <c:pt idx="33">
                  <c:v>At March 2006</c:v>
                </c:pt>
                <c:pt idx="34">
                  <c:v>2006/07</c:v>
                </c:pt>
                <c:pt idx="35">
                  <c:v>2007/08</c:v>
                </c:pt>
                <c:pt idx="36">
                  <c:v>2008/09</c:v>
                </c:pt>
                <c:pt idx="37">
                  <c:v>2009/10</c:v>
                </c:pt>
                <c:pt idx="38">
                  <c:v>2010/11</c:v>
                </c:pt>
                <c:pt idx="39">
                  <c:v>2011/12</c:v>
                </c:pt>
                <c:pt idx="40">
                  <c:v>2012/13</c:v>
                </c:pt>
                <c:pt idx="41">
                  <c:v>2013/14</c:v>
                </c:pt>
                <c:pt idx="42">
                  <c:v>2014/15</c:v>
                </c:pt>
              </c:strCache>
            </c:strRef>
          </c:cat>
          <c:val>
            <c:numRef>
              <c:f>'Data for Figure 10 &amp; 11'!$C$8:$AS$8</c:f>
              <c:numCache>
                <c:formatCode>General</c:formatCode>
                <c:ptCount val="43"/>
                <c:pt idx="12" formatCode="#,##0.0">
                  <c:v>0.3503643730976333</c:v>
                </c:pt>
                <c:pt idx="13" formatCode="#,##0.0">
                  <c:v>0.3503643730976333</c:v>
                </c:pt>
                <c:pt idx="14" formatCode="#,##0.0">
                  <c:v>0.3503643730976333</c:v>
                </c:pt>
                <c:pt idx="15" formatCode="#,##0.0">
                  <c:v>4.8012065002526665</c:v>
                </c:pt>
                <c:pt idx="16" formatCode="#,##0.0">
                  <c:v>4.8012065002526665</c:v>
                </c:pt>
                <c:pt idx="17" formatCode="#,##0.0">
                  <c:v>4.8012065002526665</c:v>
                </c:pt>
                <c:pt idx="18" formatCode="#,##0.0">
                  <c:v>6.1699293900508048</c:v>
                </c:pt>
                <c:pt idx="19" formatCode="#,##0.0">
                  <c:v>6.1699293900508048</c:v>
                </c:pt>
                <c:pt idx="20" formatCode="#,##0.0">
                  <c:v>5.0999999999999996</c:v>
                </c:pt>
              </c:numCache>
            </c:numRef>
          </c:val>
        </c:ser>
        <c:ser>
          <c:idx val="4"/>
          <c:order val="4"/>
          <c:tx>
            <c:strRef>
              <c:f>'Data for Figure 10 &amp; 11'!$B$9</c:f>
              <c:strCache>
                <c:ptCount val="1"/>
                <c:pt idx="0">
                  <c:v>Apparent woodlands in transition in Scotland</c:v>
                </c:pt>
              </c:strCache>
            </c:strRef>
          </c:tx>
          <c:spPr>
            <a:solidFill>
              <a:srgbClr val="1B4E83"/>
            </a:solidFill>
          </c:spPr>
          <c:invertIfNegative val="0"/>
          <c:cat>
            <c:strRef>
              <c:f>'Data for Figure 10 &amp; 11'!$C$4:$AS$4</c:f>
              <c:strCache>
                <c:ptCount val="43"/>
                <c:pt idx="0">
                  <c:v>At March 2006</c:v>
                </c:pt>
                <c:pt idx="1">
                  <c:v>2006/07</c:v>
                </c:pt>
                <c:pt idx="2">
                  <c:v>2007/08</c:v>
                </c:pt>
                <c:pt idx="3">
                  <c:v>2008/09</c:v>
                </c:pt>
                <c:pt idx="4">
                  <c:v>2009/10</c:v>
                </c:pt>
                <c:pt idx="5">
                  <c:v>2010/11</c:v>
                </c:pt>
                <c:pt idx="6">
                  <c:v>2011/12</c:v>
                </c:pt>
                <c:pt idx="7">
                  <c:v>2012/13</c:v>
                </c:pt>
                <c:pt idx="8">
                  <c:v>2013/14</c:v>
                </c:pt>
                <c:pt idx="9">
                  <c:v>2014/15</c:v>
                </c:pt>
                <c:pt idx="11">
                  <c:v>At March 2006</c:v>
                </c:pt>
                <c:pt idx="12">
                  <c:v>2006/07</c:v>
                </c:pt>
                <c:pt idx="13">
                  <c:v>2007/08</c:v>
                </c:pt>
                <c:pt idx="14">
                  <c:v>2008/09</c:v>
                </c:pt>
                <c:pt idx="15">
                  <c:v>2009/10</c:v>
                </c:pt>
                <c:pt idx="16">
                  <c:v>2010/11</c:v>
                </c:pt>
                <c:pt idx="17">
                  <c:v>2011/12</c:v>
                </c:pt>
                <c:pt idx="18">
                  <c:v>2012/13</c:v>
                </c:pt>
                <c:pt idx="19">
                  <c:v>2013/14</c:v>
                </c:pt>
                <c:pt idx="20">
                  <c:v>2014/15</c:v>
                </c:pt>
                <c:pt idx="22">
                  <c:v>At March 2006</c:v>
                </c:pt>
                <c:pt idx="23">
                  <c:v>2006/07</c:v>
                </c:pt>
                <c:pt idx="24">
                  <c:v>2007/08</c:v>
                </c:pt>
                <c:pt idx="25">
                  <c:v>2008/09</c:v>
                </c:pt>
                <c:pt idx="26">
                  <c:v>2009/10</c:v>
                </c:pt>
                <c:pt idx="27">
                  <c:v>2010/11</c:v>
                </c:pt>
                <c:pt idx="28">
                  <c:v>2011/12</c:v>
                </c:pt>
                <c:pt idx="29">
                  <c:v>2012/13</c:v>
                </c:pt>
                <c:pt idx="30">
                  <c:v>2013/14</c:v>
                </c:pt>
                <c:pt idx="31">
                  <c:v>2014/15</c:v>
                </c:pt>
                <c:pt idx="33">
                  <c:v>At March 2006</c:v>
                </c:pt>
                <c:pt idx="34">
                  <c:v>2006/07</c:v>
                </c:pt>
                <c:pt idx="35">
                  <c:v>2007/08</c:v>
                </c:pt>
                <c:pt idx="36">
                  <c:v>2008/09</c:v>
                </c:pt>
                <c:pt idx="37">
                  <c:v>2009/10</c:v>
                </c:pt>
                <c:pt idx="38">
                  <c:v>2010/11</c:v>
                </c:pt>
                <c:pt idx="39">
                  <c:v>2011/12</c:v>
                </c:pt>
                <c:pt idx="40">
                  <c:v>2012/13</c:v>
                </c:pt>
                <c:pt idx="41">
                  <c:v>2013/14</c:v>
                </c:pt>
                <c:pt idx="42">
                  <c:v>2014/15</c:v>
                </c:pt>
              </c:strCache>
            </c:strRef>
          </c:cat>
          <c:val>
            <c:numRef>
              <c:f>'Data for Figure 10 &amp; 11'!$C$9:$AS$9</c:f>
              <c:numCache>
                <c:formatCode>General</c:formatCode>
                <c:ptCount val="43"/>
                <c:pt idx="22" formatCode="#,##0.0">
                  <c:v>75.356321738360307</c:v>
                </c:pt>
                <c:pt idx="23" formatCode="#,##0.0">
                  <c:v>75.356321738360307</c:v>
                </c:pt>
                <c:pt idx="24" formatCode="#,##0.0">
                  <c:v>82.316587770197913</c:v>
                </c:pt>
                <c:pt idx="25" formatCode="#,##0.0">
                  <c:v>89.276853802035518</c:v>
                </c:pt>
                <c:pt idx="26" formatCode="#,##0.0">
                  <c:v>97.1</c:v>
                </c:pt>
                <c:pt idx="27" formatCode="#,##0.0">
                  <c:v>113.02506360593831</c:v>
                </c:pt>
                <c:pt idx="28" formatCode="#,##0.0">
                  <c:v>128.95672157246509</c:v>
                </c:pt>
                <c:pt idx="29" formatCode="#,##0.0">
                  <c:v>145.5</c:v>
                </c:pt>
                <c:pt idx="30" formatCode="#,##0.0">
                  <c:v>166.25663520693513</c:v>
                </c:pt>
                <c:pt idx="31" formatCode="#,##0.0">
                  <c:v>184.1</c:v>
                </c:pt>
              </c:numCache>
            </c:numRef>
          </c:val>
        </c:ser>
        <c:ser>
          <c:idx val="5"/>
          <c:order val="5"/>
          <c:tx>
            <c:strRef>
              <c:f>'Data for Figure 10 &amp; 11'!$B$10</c:f>
              <c:strCache>
                <c:ptCount val="1"/>
                <c:pt idx="0">
                  <c:v>New clearfell in Scotland</c:v>
                </c:pt>
              </c:strCache>
            </c:strRef>
          </c:tx>
          <c:spPr>
            <a:solidFill>
              <a:srgbClr val="8DA6C1"/>
            </a:solidFill>
          </c:spPr>
          <c:invertIfNegative val="0"/>
          <c:cat>
            <c:strRef>
              <c:f>'Data for Figure 10 &amp; 11'!$C$4:$AS$4</c:f>
              <c:strCache>
                <c:ptCount val="43"/>
                <c:pt idx="0">
                  <c:v>At March 2006</c:v>
                </c:pt>
                <c:pt idx="1">
                  <c:v>2006/07</c:v>
                </c:pt>
                <c:pt idx="2">
                  <c:v>2007/08</c:v>
                </c:pt>
                <c:pt idx="3">
                  <c:v>2008/09</c:v>
                </c:pt>
                <c:pt idx="4">
                  <c:v>2009/10</c:v>
                </c:pt>
                <c:pt idx="5">
                  <c:v>2010/11</c:v>
                </c:pt>
                <c:pt idx="6">
                  <c:v>2011/12</c:v>
                </c:pt>
                <c:pt idx="7">
                  <c:v>2012/13</c:v>
                </c:pt>
                <c:pt idx="8">
                  <c:v>2013/14</c:v>
                </c:pt>
                <c:pt idx="9">
                  <c:v>2014/15</c:v>
                </c:pt>
                <c:pt idx="11">
                  <c:v>At March 2006</c:v>
                </c:pt>
                <c:pt idx="12">
                  <c:v>2006/07</c:v>
                </c:pt>
                <c:pt idx="13">
                  <c:v>2007/08</c:v>
                </c:pt>
                <c:pt idx="14">
                  <c:v>2008/09</c:v>
                </c:pt>
                <c:pt idx="15">
                  <c:v>2009/10</c:v>
                </c:pt>
                <c:pt idx="16">
                  <c:v>2010/11</c:v>
                </c:pt>
                <c:pt idx="17">
                  <c:v>2011/12</c:v>
                </c:pt>
                <c:pt idx="18">
                  <c:v>2012/13</c:v>
                </c:pt>
                <c:pt idx="19">
                  <c:v>2013/14</c:v>
                </c:pt>
                <c:pt idx="20">
                  <c:v>2014/15</c:v>
                </c:pt>
                <c:pt idx="22">
                  <c:v>At March 2006</c:v>
                </c:pt>
                <c:pt idx="23">
                  <c:v>2006/07</c:v>
                </c:pt>
                <c:pt idx="24">
                  <c:v>2007/08</c:v>
                </c:pt>
                <c:pt idx="25">
                  <c:v>2008/09</c:v>
                </c:pt>
                <c:pt idx="26">
                  <c:v>2009/10</c:v>
                </c:pt>
                <c:pt idx="27">
                  <c:v>2010/11</c:v>
                </c:pt>
                <c:pt idx="28">
                  <c:v>2011/12</c:v>
                </c:pt>
                <c:pt idx="29">
                  <c:v>2012/13</c:v>
                </c:pt>
                <c:pt idx="30">
                  <c:v>2013/14</c:v>
                </c:pt>
                <c:pt idx="31">
                  <c:v>2014/15</c:v>
                </c:pt>
                <c:pt idx="33">
                  <c:v>At March 2006</c:v>
                </c:pt>
                <c:pt idx="34">
                  <c:v>2006/07</c:v>
                </c:pt>
                <c:pt idx="35">
                  <c:v>2007/08</c:v>
                </c:pt>
                <c:pt idx="36">
                  <c:v>2008/09</c:v>
                </c:pt>
                <c:pt idx="37">
                  <c:v>2009/10</c:v>
                </c:pt>
                <c:pt idx="38">
                  <c:v>2010/11</c:v>
                </c:pt>
                <c:pt idx="39">
                  <c:v>2011/12</c:v>
                </c:pt>
                <c:pt idx="40">
                  <c:v>2012/13</c:v>
                </c:pt>
                <c:pt idx="41">
                  <c:v>2013/14</c:v>
                </c:pt>
                <c:pt idx="42">
                  <c:v>2014/15</c:v>
                </c:pt>
              </c:strCache>
            </c:strRef>
          </c:cat>
          <c:val>
            <c:numRef>
              <c:f>'Data for Figure 10 &amp; 11'!$C$10:$AS$10</c:f>
              <c:numCache>
                <c:formatCode>General</c:formatCode>
                <c:ptCount val="43"/>
                <c:pt idx="23" formatCode="#,##0.0">
                  <c:v>6.9602660318376017</c:v>
                </c:pt>
                <c:pt idx="24" formatCode="#,##0.0">
                  <c:v>6.9602660318376017</c:v>
                </c:pt>
                <c:pt idx="25" formatCode="#,##0.0">
                  <c:v>6.9602660318376017</c:v>
                </c:pt>
                <c:pt idx="26" formatCode="#,##0.0">
                  <c:v>15.925063605938318</c:v>
                </c:pt>
                <c:pt idx="27" formatCode="#,##0.0">
                  <c:v>15.931657966526766</c:v>
                </c:pt>
                <c:pt idx="28" formatCode="#,##0.0">
                  <c:v>15.931657966526766</c:v>
                </c:pt>
                <c:pt idx="29" formatCode="#,##0.0">
                  <c:v>20.75663520693513</c:v>
                </c:pt>
                <c:pt idx="30" formatCode="#,##0.0">
                  <c:v>20.75663520693513</c:v>
                </c:pt>
                <c:pt idx="31" formatCode="#,##0.0">
                  <c:v>25.125509029934765</c:v>
                </c:pt>
              </c:numCache>
            </c:numRef>
          </c:val>
        </c:ser>
        <c:ser>
          <c:idx val="6"/>
          <c:order val="6"/>
          <c:tx>
            <c:strRef>
              <c:f>'Data for Figure 10 &amp; 11'!$B$11</c:f>
              <c:strCache>
                <c:ptCount val="1"/>
                <c:pt idx="0">
                  <c:v>Apparent woodlands in transition in Wales</c:v>
                </c:pt>
              </c:strCache>
            </c:strRef>
          </c:tx>
          <c:spPr>
            <a:solidFill>
              <a:srgbClr val="E32E30"/>
            </a:solidFill>
          </c:spPr>
          <c:invertIfNegative val="0"/>
          <c:cat>
            <c:strRef>
              <c:f>'Data for Figure 10 &amp; 11'!$C$4:$AS$4</c:f>
              <c:strCache>
                <c:ptCount val="43"/>
                <c:pt idx="0">
                  <c:v>At March 2006</c:v>
                </c:pt>
                <c:pt idx="1">
                  <c:v>2006/07</c:v>
                </c:pt>
                <c:pt idx="2">
                  <c:v>2007/08</c:v>
                </c:pt>
                <c:pt idx="3">
                  <c:v>2008/09</c:v>
                </c:pt>
                <c:pt idx="4">
                  <c:v>2009/10</c:v>
                </c:pt>
                <c:pt idx="5">
                  <c:v>2010/11</c:v>
                </c:pt>
                <c:pt idx="6">
                  <c:v>2011/12</c:v>
                </c:pt>
                <c:pt idx="7">
                  <c:v>2012/13</c:v>
                </c:pt>
                <c:pt idx="8">
                  <c:v>2013/14</c:v>
                </c:pt>
                <c:pt idx="9">
                  <c:v>2014/15</c:v>
                </c:pt>
                <c:pt idx="11">
                  <c:v>At March 2006</c:v>
                </c:pt>
                <c:pt idx="12">
                  <c:v>2006/07</c:v>
                </c:pt>
                <c:pt idx="13">
                  <c:v>2007/08</c:v>
                </c:pt>
                <c:pt idx="14">
                  <c:v>2008/09</c:v>
                </c:pt>
                <c:pt idx="15">
                  <c:v>2009/10</c:v>
                </c:pt>
                <c:pt idx="16">
                  <c:v>2010/11</c:v>
                </c:pt>
                <c:pt idx="17">
                  <c:v>2011/12</c:v>
                </c:pt>
                <c:pt idx="18">
                  <c:v>2012/13</c:v>
                </c:pt>
                <c:pt idx="19">
                  <c:v>2013/14</c:v>
                </c:pt>
                <c:pt idx="20">
                  <c:v>2014/15</c:v>
                </c:pt>
                <c:pt idx="22">
                  <c:v>At March 2006</c:v>
                </c:pt>
                <c:pt idx="23">
                  <c:v>2006/07</c:v>
                </c:pt>
                <c:pt idx="24">
                  <c:v>2007/08</c:v>
                </c:pt>
                <c:pt idx="25">
                  <c:v>2008/09</c:v>
                </c:pt>
                <c:pt idx="26">
                  <c:v>2009/10</c:v>
                </c:pt>
                <c:pt idx="27">
                  <c:v>2010/11</c:v>
                </c:pt>
                <c:pt idx="28">
                  <c:v>2011/12</c:v>
                </c:pt>
                <c:pt idx="29">
                  <c:v>2012/13</c:v>
                </c:pt>
                <c:pt idx="30">
                  <c:v>2013/14</c:v>
                </c:pt>
                <c:pt idx="31">
                  <c:v>2014/15</c:v>
                </c:pt>
                <c:pt idx="33">
                  <c:v>At March 2006</c:v>
                </c:pt>
                <c:pt idx="34">
                  <c:v>2006/07</c:v>
                </c:pt>
                <c:pt idx="35">
                  <c:v>2007/08</c:v>
                </c:pt>
                <c:pt idx="36">
                  <c:v>2008/09</c:v>
                </c:pt>
                <c:pt idx="37">
                  <c:v>2009/10</c:v>
                </c:pt>
                <c:pt idx="38">
                  <c:v>2010/11</c:v>
                </c:pt>
                <c:pt idx="39">
                  <c:v>2011/12</c:v>
                </c:pt>
                <c:pt idx="40">
                  <c:v>2012/13</c:v>
                </c:pt>
                <c:pt idx="41">
                  <c:v>2013/14</c:v>
                </c:pt>
                <c:pt idx="42">
                  <c:v>2014/15</c:v>
                </c:pt>
              </c:strCache>
            </c:strRef>
          </c:cat>
          <c:val>
            <c:numRef>
              <c:f>'Data for Figure 10 &amp; 11'!$C$11:$AS$11</c:f>
              <c:numCache>
                <c:formatCode>General</c:formatCode>
                <c:ptCount val="43"/>
                <c:pt idx="33" formatCode="#,##0.0">
                  <c:v>14.6766979255402</c:v>
                </c:pt>
                <c:pt idx="34" formatCode="#,##0.0">
                  <c:v>14.6766979255402</c:v>
                </c:pt>
                <c:pt idx="35" formatCode="#,##0.0">
                  <c:v>16.911357101454584</c:v>
                </c:pt>
                <c:pt idx="36" formatCode="#,##0.0">
                  <c:v>19.146016277368968</c:v>
                </c:pt>
                <c:pt idx="37" formatCode="#,##0.0">
                  <c:v>21.374333068735503</c:v>
                </c:pt>
                <c:pt idx="38" formatCode="#,##0.0">
                  <c:v>22.526894310771386</c:v>
                </c:pt>
                <c:pt idx="39" formatCode="#,##0.0">
                  <c:v>23.679455552807269</c:v>
                </c:pt>
                <c:pt idx="40" formatCode="#,##0.0">
                  <c:v>24.760823264079406</c:v>
                </c:pt>
                <c:pt idx="41" formatCode="#,##0.0">
                  <c:v>27.797477043224834</c:v>
                </c:pt>
                <c:pt idx="42" formatCode="#,##0.0">
                  <c:v>31.2</c:v>
                </c:pt>
              </c:numCache>
            </c:numRef>
          </c:val>
        </c:ser>
        <c:ser>
          <c:idx val="7"/>
          <c:order val="7"/>
          <c:tx>
            <c:strRef>
              <c:f>'Data for Figure 10 &amp; 11'!$B$12</c:f>
              <c:strCache>
                <c:ptCount val="1"/>
                <c:pt idx="0">
                  <c:v>New clearfell in Wales</c:v>
                </c:pt>
              </c:strCache>
            </c:strRef>
          </c:tx>
          <c:spPr>
            <a:solidFill>
              <a:srgbClr val="F19698"/>
            </a:solidFill>
          </c:spPr>
          <c:invertIfNegative val="0"/>
          <c:cat>
            <c:strRef>
              <c:f>'Data for Figure 10 &amp; 11'!$C$4:$AS$4</c:f>
              <c:strCache>
                <c:ptCount val="43"/>
                <c:pt idx="0">
                  <c:v>At March 2006</c:v>
                </c:pt>
                <c:pt idx="1">
                  <c:v>2006/07</c:v>
                </c:pt>
                <c:pt idx="2">
                  <c:v>2007/08</c:v>
                </c:pt>
                <c:pt idx="3">
                  <c:v>2008/09</c:v>
                </c:pt>
                <c:pt idx="4">
                  <c:v>2009/10</c:v>
                </c:pt>
                <c:pt idx="5">
                  <c:v>2010/11</c:v>
                </c:pt>
                <c:pt idx="6">
                  <c:v>2011/12</c:v>
                </c:pt>
                <c:pt idx="7">
                  <c:v>2012/13</c:v>
                </c:pt>
                <c:pt idx="8">
                  <c:v>2013/14</c:v>
                </c:pt>
                <c:pt idx="9">
                  <c:v>2014/15</c:v>
                </c:pt>
                <c:pt idx="11">
                  <c:v>At March 2006</c:v>
                </c:pt>
                <c:pt idx="12">
                  <c:v>2006/07</c:v>
                </c:pt>
                <c:pt idx="13">
                  <c:v>2007/08</c:v>
                </c:pt>
                <c:pt idx="14">
                  <c:v>2008/09</c:v>
                </c:pt>
                <c:pt idx="15">
                  <c:v>2009/10</c:v>
                </c:pt>
                <c:pt idx="16">
                  <c:v>2010/11</c:v>
                </c:pt>
                <c:pt idx="17">
                  <c:v>2011/12</c:v>
                </c:pt>
                <c:pt idx="18">
                  <c:v>2012/13</c:v>
                </c:pt>
                <c:pt idx="19">
                  <c:v>2013/14</c:v>
                </c:pt>
                <c:pt idx="20">
                  <c:v>2014/15</c:v>
                </c:pt>
                <c:pt idx="22">
                  <c:v>At March 2006</c:v>
                </c:pt>
                <c:pt idx="23">
                  <c:v>2006/07</c:v>
                </c:pt>
                <c:pt idx="24">
                  <c:v>2007/08</c:v>
                </c:pt>
                <c:pt idx="25">
                  <c:v>2008/09</c:v>
                </c:pt>
                <c:pt idx="26">
                  <c:v>2009/10</c:v>
                </c:pt>
                <c:pt idx="27">
                  <c:v>2010/11</c:v>
                </c:pt>
                <c:pt idx="28">
                  <c:v>2011/12</c:v>
                </c:pt>
                <c:pt idx="29">
                  <c:v>2012/13</c:v>
                </c:pt>
                <c:pt idx="30">
                  <c:v>2013/14</c:v>
                </c:pt>
                <c:pt idx="31">
                  <c:v>2014/15</c:v>
                </c:pt>
                <c:pt idx="33">
                  <c:v>At March 2006</c:v>
                </c:pt>
                <c:pt idx="34">
                  <c:v>2006/07</c:v>
                </c:pt>
                <c:pt idx="35">
                  <c:v>2007/08</c:v>
                </c:pt>
                <c:pt idx="36">
                  <c:v>2008/09</c:v>
                </c:pt>
                <c:pt idx="37">
                  <c:v>2009/10</c:v>
                </c:pt>
                <c:pt idx="38">
                  <c:v>2010/11</c:v>
                </c:pt>
                <c:pt idx="39">
                  <c:v>2011/12</c:v>
                </c:pt>
                <c:pt idx="40">
                  <c:v>2012/13</c:v>
                </c:pt>
                <c:pt idx="41">
                  <c:v>2013/14</c:v>
                </c:pt>
                <c:pt idx="42">
                  <c:v>2014/15</c:v>
                </c:pt>
              </c:strCache>
            </c:strRef>
          </c:cat>
          <c:val>
            <c:numRef>
              <c:f>'Data for Figure 10 &amp; 11'!$C$12:$AS$12</c:f>
              <c:numCache>
                <c:formatCode>General</c:formatCode>
                <c:ptCount val="43"/>
                <c:pt idx="34" formatCode="#,##0.0">
                  <c:v>2.234659175914385</c:v>
                </c:pt>
                <c:pt idx="35" formatCode="#,##0.0">
                  <c:v>2.234659175914385</c:v>
                </c:pt>
                <c:pt idx="36" formatCode="#,##0.0">
                  <c:v>2.234659175914385</c:v>
                </c:pt>
                <c:pt idx="37" formatCode="#,##0.0">
                  <c:v>1.1525612420358824</c:v>
                </c:pt>
                <c:pt idx="38" formatCode="#,##0.0">
                  <c:v>1.1525612420358824</c:v>
                </c:pt>
                <c:pt idx="39" formatCode="#,##0.0">
                  <c:v>1.1525612420358824</c:v>
                </c:pt>
                <c:pt idx="40" formatCode="#,##0.0">
                  <c:v>3.3628099955411148</c:v>
                </c:pt>
                <c:pt idx="41" formatCode="#,##0.0">
                  <c:v>3.3628099955411148</c:v>
                </c:pt>
                <c:pt idx="42" formatCode="#,##0.0">
                  <c:v>2.8</c:v>
                </c:pt>
              </c:numCache>
            </c:numRef>
          </c:val>
        </c:ser>
        <c:dLbls>
          <c:showLegendKey val="0"/>
          <c:showVal val="0"/>
          <c:showCatName val="0"/>
          <c:showSerName val="0"/>
          <c:showPercent val="0"/>
          <c:showBubbleSize val="0"/>
        </c:dLbls>
        <c:gapWidth val="25"/>
        <c:overlap val="100"/>
        <c:axId val="83836928"/>
        <c:axId val="83838848"/>
      </c:barChart>
      <c:catAx>
        <c:axId val="83836928"/>
        <c:scaling>
          <c:orientation val="minMax"/>
        </c:scaling>
        <c:delete val="0"/>
        <c:axPos val="b"/>
        <c:title>
          <c:tx>
            <c:rich>
              <a:bodyPr/>
              <a:lstStyle/>
              <a:p>
                <a:pPr>
                  <a:defRPr sz="1100" b="0" i="0" u="none" strike="noStrike" baseline="0">
                    <a:solidFill>
                      <a:srgbClr val="000000"/>
                    </a:solidFill>
                    <a:latin typeface="Verdana"/>
                    <a:ea typeface="Verdana"/>
                    <a:cs typeface="Verdana"/>
                  </a:defRPr>
                </a:pPr>
                <a:r>
                  <a:rPr lang="en-GB" sz="1100" b="0"/>
                  <a:t>Satellite imagery monitoring periods</a:t>
                </a:r>
              </a:p>
            </c:rich>
          </c:tx>
          <c:layout>
            <c:manualLayout>
              <c:xMode val="edge"/>
              <c:yMode val="edge"/>
              <c:x val="0.28779052055545257"/>
              <c:y val="0.96406898197286472"/>
            </c:manualLayout>
          </c:layout>
          <c:overlay val="0"/>
        </c:title>
        <c:numFmt formatCode="General" sourceLinked="1"/>
        <c:majorTickMark val="out"/>
        <c:minorTickMark val="none"/>
        <c:tickLblPos val="nextTo"/>
        <c:txPr>
          <a:bodyPr rot="-5400000" vert="horz"/>
          <a:lstStyle/>
          <a:p>
            <a:pPr>
              <a:defRPr sz="900" b="0" i="0" u="none" strike="noStrike" baseline="0">
                <a:solidFill>
                  <a:srgbClr val="000000"/>
                </a:solidFill>
                <a:latin typeface="Verdana" panose="020B0604030504040204" pitchFamily="34" charset="0"/>
                <a:ea typeface="Calibri"/>
                <a:cs typeface="Calibri"/>
              </a:defRPr>
            </a:pPr>
            <a:endParaRPr lang="en-US"/>
          </a:p>
        </c:txPr>
        <c:crossAx val="83838848"/>
        <c:crosses val="autoZero"/>
        <c:auto val="1"/>
        <c:lblAlgn val="ctr"/>
        <c:lblOffset val="100"/>
        <c:noMultiLvlLbl val="0"/>
      </c:catAx>
      <c:valAx>
        <c:axId val="83838848"/>
        <c:scaling>
          <c:orientation val="minMax"/>
        </c:scaling>
        <c:delete val="0"/>
        <c:axPos val="l"/>
        <c:majorGridlines/>
        <c:title>
          <c:tx>
            <c:rich>
              <a:bodyPr/>
              <a:lstStyle/>
              <a:p>
                <a:pPr>
                  <a:defRPr sz="1100" b="0" i="0" u="none" strike="noStrike" baseline="0">
                    <a:solidFill>
                      <a:srgbClr val="000000"/>
                    </a:solidFill>
                    <a:latin typeface="Verdana"/>
                    <a:ea typeface="Verdana"/>
                    <a:cs typeface="Verdana"/>
                  </a:defRPr>
                </a:pPr>
                <a:r>
                  <a:rPr lang="en-GB" sz="1100" b="0"/>
                  <a:t>Area in thousands of hectares</a:t>
                </a:r>
              </a:p>
            </c:rich>
          </c:tx>
          <c:layout>
            <c:manualLayout>
              <c:xMode val="edge"/>
              <c:yMode val="edge"/>
              <c:x val="1.3669785647316092E-3"/>
              <c:y val="0.27803552769070011"/>
            </c:manualLayout>
          </c:layout>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3836928"/>
        <c:crosses val="autoZero"/>
        <c:crossBetween val="between"/>
      </c:valAx>
    </c:plotArea>
    <c:legend>
      <c:legendPos val="r"/>
      <c:layout>
        <c:manualLayout>
          <c:xMode val="edge"/>
          <c:yMode val="edge"/>
          <c:x val="0.75889403793819532"/>
          <c:y val="2.0727996774697836E-2"/>
          <c:w val="0.22882346462065839"/>
          <c:h val="0.79135487374423019"/>
        </c:manualLayout>
      </c:layout>
      <c:overlay val="0"/>
      <c:txPr>
        <a:bodyPr/>
        <a:lstStyle/>
        <a:p>
          <a:pPr>
            <a:defRPr sz="1195" b="0" i="0" u="none" strike="noStrike" baseline="0">
              <a:solidFill>
                <a:srgbClr val="000000"/>
              </a:solidFill>
              <a:latin typeface="Verdana"/>
              <a:ea typeface="Verdana"/>
              <a:cs typeface="Verdana"/>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74058194107517E-2"/>
          <c:y val="1.2753437168316343E-2"/>
          <c:w val="0.5606233662962038"/>
          <c:h val="0.88185125762101058"/>
        </c:manualLayout>
      </c:layout>
      <c:barChart>
        <c:barDir val="col"/>
        <c:grouping val="stacked"/>
        <c:varyColors val="0"/>
        <c:ser>
          <c:idx val="0"/>
          <c:order val="0"/>
          <c:tx>
            <c:strRef>
              <c:f>'Data for Figure 10 &amp; 11'!$B$19</c:f>
              <c:strCache>
                <c:ptCount val="1"/>
                <c:pt idx="0">
                  <c:v>Woodland loss in Great Britain </c:v>
                </c:pt>
              </c:strCache>
            </c:strRef>
          </c:tx>
          <c:spPr>
            <a:solidFill>
              <a:srgbClr val="074F28"/>
            </a:solidFill>
            <a:ln w="3175" cmpd="sng"/>
          </c:spPr>
          <c:invertIfNegative val="0"/>
          <c:cat>
            <c:numRef>
              <c:f>'Data for Figure 10 &amp; 11'!$C$17:$AO$17</c:f>
              <c:numCache>
                <c:formatCode>General</c:formatCode>
                <c:ptCount val="39"/>
              </c:numCache>
            </c:numRef>
          </c:cat>
          <c:val>
            <c:numRef>
              <c:f>'Data for Figure 10 &amp; 11'!$C$19:$AO$19</c:f>
              <c:numCache>
                <c:formatCode>#,##0.0</c:formatCode>
                <c:ptCount val="39"/>
                <c:pt idx="0">
                  <c:v>160.35247498406693</c:v>
                </c:pt>
                <c:pt idx="1">
                  <c:v>160.35247498406693</c:v>
                </c:pt>
                <c:pt idx="2">
                  <c:v>160.35247498406693</c:v>
                </c:pt>
                <c:pt idx="3">
                  <c:v>547.67442071555126</c:v>
                </c:pt>
                <c:pt idx="4">
                  <c:v>547.67442071555126</c:v>
                </c:pt>
                <c:pt idx="5">
                  <c:v>547.67442071555126</c:v>
                </c:pt>
                <c:pt idx="6">
                  <c:v>353.68004753304803</c:v>
                </c:pt>
                <c:pt idx="7">
                  <c:v>353.68004753304803</c:v>
                </c:pt>
                <c:pt idx="8">
                  <c:v>447.9572880146477</c:v>
                </c:pt>
              </c:numCache>
            </c:numRef>
          </c:val>
        </c:ser>
        <c:ser>
          <c:idx val="1"/>
          <c:order val="1"/>
          <c:tx>
            <c:strRef>
              <c:f>'Data for Figure 10 &amp; 11'!$B$20</c:f>
              <c:strCache>
                <c:ptCount val="1"/>
                <c:pt idx="0">
                  <c:v>Ground under development in Great Britain </c:v>
                </c:pt>
              </c:strCache>
            </c:strRef>
          </c:tx>
          <c:spPr>
            <a:solidFill>
              <a:srgbClr val="80B79E"/>
            </a:solidFill>
          </c:spPr>
          <c:invertIfNegative val="0"/>
          <c:cat>
            <c:numRef>
              <c:f>'Data for Figure 10 &amp; 11'!$C$17:$AO$17</c:f>
              <c:numCache>
                <c:formatCode>General</c:formatCode>
                <c:ptCount val="39"/>
              </c:numCache>
            </c:numRef>
          </c:cat>
          <c:val>
            <c:numRef>
              <c:f>'Data for Figure 10 &amp; 11'!$C$20:$AO$20</c:f>
              <c:numCache>
                <c:formatCode>#,##0.0</c:formatCode>
                <c:ptCount val="39"/>
                <c:pt idx="0">
                  <c:v>68.522212919400047</c:v>
                </c:pt>
                <c:pt idx="1">
                  <c:v>68.522212919400047</c:v>
                </c:pt>
                <c:pt idx="2">
                  <c:v>68.522212919400047</c:v>
                </c:pt>
                <c:pt idx="3">
                  <c:v>90.226685018116996</c:v>
                </c:pt>
                <c:pt idx="4">
                  <c:v>90.226685018116996</c:v>
                </c:pt>
                <c:pt idx="5">
                  <c:v>90.226685018116996</c:v>
                </c:pt>
                <c:pt idx="6">
                  <c:v>58.6215236191006</c:v>
                </c:pt>
                <c:pt idx="7">
                  <c:v>58.6215236191006</c:v>
                </c:pt>
                <c:pt idx="8">
                  <c:v>145.75057327939999</c:v>
                </c:pt>
              </c:numCache>
            </c:numRef>
          </c:val>
        </c:ser>
        <c:ser>
          <c:idx val="2"/>
          <c:order val="2"/>
          <c:tx>
            <c:strRef>
              <c:f>'Data for Figure 10 &amp; 11'!$B$22</c:f>
              <c:strCache>
                <c:ptCount val="1"/>
                <c:pt idx="0">
                  <c:v>Woodland loss in England</c:v>
                </c:pt>
              </c:strCache>
            </c:strRef>
          </c:tx>
          <c:spPr>
            <a:solidFill>
              <a:srgbClr val="318C36"/>
            </a:solidFill>
          </c:spPr>
          <c:invertIfNegative val="0"/>
          <c:cat>
            <c:numRef>
              <c:f>'Data for Figure 10 &amp; 11'!$C$17:$AO$17</c:f>
              <c:numCache>
                <c:formatCode>General</c:formatCode>
                <c:ptCount val="39"/>
              </c:numCache>
            </c:numRef>
          </c:cat>
          <c:val>
            <c:numRef>
              <c:f>'Data for Figure 10 &amp; 11'!$C$22:$AO$22</c:f>
              <c:numCache>
                <c:formatCode>#,##0.0</c:formatCode>
                <c:ptCount val="39"/>
                <c:pt idx="10">
                  <c:v>52.317660448016916</c:v>
                </c:pt>
                <c:pt idx="11">
                  <c:v>52.317660448016916</c:v>
                </c:pt>
                <c:pt idx="12">
                  <c:v>52.317660448016916</c:v>
                </c:pt>
                <c:pt idx="13">
                  <c:v>206.19414685396634</c:v>
                </c:pt>
                <c:pt idx="14">
                  <c:v>206.19414685396634</c:v>
                </c:pt>
                <c:pt idx="15">
                  <c:v>206.19414685396634</c:v>
                </c:pt>
                <c:pt idx="16">
                  <c:v>88.801541713600287</c:v>
                </c:pt>
                <c:pt idx="17">
                  <c:v>88.801541713600287</c:v>
                </c:pt>
                <c:pt idx="18">
                  <c:v>256.00317906779986</c:v>
                </c:pt>
              </c:numCache>
            </c:numRef>
          </c:val>
        </c:ser>
        <c:ser>
          <c:idx val="3"/>
          <c:order val="3"/>
          <c:tx>
            <c:strRef>
              <c:f>'Data for Figure 10 &amp; 11'!$B$23</c:f>
              <c:strCache>
                <c:ptCount val="1"/>
                <c:pt idx="0">
                  <c:v>Ground under development in England</c:v>
                </c:pt>
              </c:strCache>
            </c:strRef>
          </c:tx>
          <c:spPr>
            <a:solidFill>
              <a:srgbClr val="B6D99F"/>
            </a:solidFill>
          </c:spPr>
          <c:invertIfNegative val="0"/>
          <c:cat>
            <c:numRef>
              <c:f>'Data for Figure 10 &amp; 11'!$C$17:$AO$17</c:f>
              <c:numCache>
                <c:formatCode>General</c:formatCode>
                <c:ptCount val="39"/>
              </c:numCache>
            </c:numRef>
          </c:cat>
          <c:val>
            <c:numRef>
              <c:f>'Data for Figure 10 &amp; 11'!$C$23:$AO$23</c:f>
              <c:numCache>
                <c:formatCode>#,##0.0</c:formatCode>
                <c:ptCount val="39"/>
                <c:pt idx="10">
                  <c:v>32.72820440450004</c:v>
                </c:pt>
                <c:pt idx="11">
                  <c:v>32.72820440450004</c:v>
                </c:pt>
                <c:pt idx="12">
                  <c:v>32.72820440450004</c:v>
                </c:pt>
                <c:pt idx="13">
                  <c:v>62.700379451383299</c:v>
                </c:pt>
                <c:pt idx="14">
                  <c:v>62.700379451383299</c:v>
                </c:pt>
                <c:pt idx="15">
                  <c:v>62.700379451383299</c:v>
                </c:pt>
                <c:pt idx="16">
                  <c:v>31.038848663150301</c:v>
                </c:pt>
                <c:pt idx="17">
                  <c:v>31.038848663150301</c:v>
                </c:pt>
                <c:pt idx="18">
                  <c:v>101.8565658456</c:v>
                </c:pt>
              </c:numCache>
            </c:numRef>
          </c:val>
        </c:ser>
        <c:ser>
          <c:idx val="4"/>
          <c:order val="4"/>
          <c:tx>
            <c:strRef>
              <c:f>'Data for Figure 10 &amp; 11'!$B$25</c:f>
              <c:strCache>
                <c:ptCount val="1"/>
                <c:pt idx="0">
                  <c:v>Woodland loss in Scotland</c:v>
                </c:pt>
              </c:strCache>
            </c:strRef>
          </c:tx>
          <c:spPr>
            <a:solidFill>
              <a:srgbClr val="1B4E83"/>
            </a:solidFill>
          </c:spPr>
          <c:invertIfNegative val="0"/>
          <c:cat>
            <c:numRef>
              <c:f>'Data for Figure 10 &amp; 11'!$C$17:$AO$17</c:f>
              <c:numCache>
                <c:formatCode>General</c:formatCode>
                <c:ptCount val="39"/>
              </c:numCache>
            </c:numRef>
          </c:cat>
          <c:val>
            <c:numRef>
              <c:f>'Data for Figure 10 &amp; 11'!$C$25:$AO$25</c:f>
              <c:numCache>
                <c:formatCode>#,##0.0</c:formatCode>
                <c:ptCount val="39"/>
                <c:pt idx="20">
                  <c:v>86.068025410516668</c:v>
                </c:pt>
                <c:pt idx="21">
                  <c:v>86.068025410516668</c:v>
                </c:pt>
                <c:pt idx="22">
                  <c:v>86.068025410516668</c:v>
                </c:pt>
                <c:pt idx="23">
                  <c:v>288.4591755311846</c:v>
                </c:pt>
                <c:pt idx="24">
                  <c:v>288.4591755311846</c:v>
                </c:pt>
                <c:pt idx="25">
                  <c:v>288.4591755311846</c:v>
                </c:pt>
                <c:pt idx="26">
                  <c:v>211.77520518227311</c:v>
                </c:pt>
                <c:pt idx="27">
                  <c:v>211.77520518227311</c:v>
                </c:pt>
                <c:pt idx="28">
                  <c:v>153.66365191704784</c:v>
                </c:pt>
              </c:numCache>
            </c:numRef>
          </c:val>
        </c:ser>
        <c:ser>
          <c:idx val="5"/>
          <c:order val="5"/>
          <c:tx>
            <c:strRef>
              <c:f>'Data for Figure 10 &amp; 11'!$B$26</c:f>
              <c:strCache>
                <c:ptCount val="1"/>
                <c:pt idx="0">
                  <c:v>Ground under development in Scotland</c:v>
                </c:pt>
              </c:strCache>
            </c:strRef>
          </c:tx>
          <c:spPr>
            <a:solidFill>
              <a:srgbClr val="8DA6C1"/>
            </a:solidFill>
          </c:spPr>
          <c:invertIfNegative val="0"/>
          <c:cat>
            <c:numRef>
              <c:f>'Data for Figure 10 &amp; 11'!$C$17:$AO$17</c:f>
              <c:numCache>
                <c:formatCode>General</c:formatCode>
                <c:ptCount val="39"/>
              </c:numCache>
            </c:numRef>
          </c:cat>
          <c:val>
            <c:numRef>
              <c:f>'Data for Figure 10 &amp; 11'!$C$26:$AO$26</c:f>
              <c:numCache>
                <c:formatCode>#,##0.0</c:formatCode>
                <c:ptCount val="39"/>
                <c:pt idx="20">
                  <c:v>21.232320326016669</c:v>
                </c:pt>
                <c:pt idx="21">
                  <c:v>21.232320326016669</c:v>
                </c:pt>
                <c:pt idx="22">
                  <c:v>21.232320326016669</c:v>
                </c:pt>
                <c:pt idx="23">
                  <c:v>19.8336551693003</c:v>
                </c:pt>
                <c:pt idx="24">
                  <c:v>19.8336551693003</c:v>
                </c:pt>
                <c:pt idx="25">
                  <c:v>19.8336551693003</c:v>
                </c:pt>
                <c:pt idx="26">
                  <c:v>21.5056586615753</c:v>
                </c:pt>
                <c:pt idx="27">
                  <c:v>21.5056586615753</c:v>
                </c:pt>
                <c:pt idx="28">
                  <c:v>31.419095416200101</c:v>
                </c:pt>
              </c:numCache>
            </c:numRef>
          </c:val>
        </c:ser>
        <c:ser>
          <c:idx val="6"/>
          <c:order val="6"/>
          <c:tx>
            <c:strRef>
              <c:f>'Data for Figure 10 &amp; 11'!$B$28</c:f>
              <c:strCache>
                <c:ptCount val="1"/>
                <c:pt idx="0">
                  <c:v>Woodland loss in Wales</c:v>
                </c:pt>
              </c:strCache>
            </c:strRef>
          </c:tx>
          <c:spPr>
            <a:solidFill>
              <a:srgbClr val="E32E30"/>
            </a:solidFill>
          </c:spPr>
          <c:invertIfNegative val="0"/>
          <c:cat>
            <c:numRef>
              <c:f>'Data for Figure 10 &amp; 11'!$C$17:$AO$17</c:f>
              <c:numCache>
                <c:formatCode>General</c:formatCode>
                <c:ptCount val="39"/>
              </c:numCache>
            </c:numRef>
          </c:cat>
          <c:val>
            <c:numRef>
              <c:f>'Data for Figure 10 &amp; 11'!$C$28:$AO$28</c:f>
              <c:numCache>
                <c:formatCode>#,##0.0</c:formatCode>
                <c:ptCount val="39"/>
                <c:pt idx="30">
                  <c:v>21.966789125533339</c:v>
                </c:pt>
                <c:pt idx="31">
                  <c:v>21.966789125533339</c:v>
                </c:pt>
                <c:pt idx="32">
                  <c:v>21.966789125533339</c:v>
                </c:pt>
                <c:pt idx="33">
                  <c:v>53.021098330400285</c:v>
                </c:pt>
                <c:pt idx="34">
                  <c:v>53.021098330400285</c:v>
                </c:pt>
                <c:pt idx="35">
                  <c:v>53.021098330400285</c:v>
                </c:pt>
                <c:pt idx="36">
                  <c:v>53.103300637174954</c:v>
                </c:pt>
                <c:pt idx="37">
                  <c:v>53.103300637174954</c:v>
                </c:pt>
                <c:pt idx="38">
                  <c:v>38.290457029800002</c:v>
                </c:pt>
              </c:numCache>
            </c:numRef>
          </c:val>
        </c:ser>
        <c:ser>
          <c:idx val="7"/>
          <c:order val="7"/>
          <c:tx>
            <c:strRef>
              <c:f>'Data for Figure 10 &amp; 11'!$B$29</c:f>
              <c:strCache>
                <c:ptCount val="1"/>
                <c:pt idx="0">
                  <c:v>Ground under development in Wales</c:v>
                </c:pt>
              </c:strCache>
            </c:strRef>
          </c:tx>
          <c:spPr>
            <a:solidFill>
              <a:srgbClr val="F19698"/>
            </a:solidFill>
          </c:spPr>
          <c:invertIfNegative val="0"/>
          <c:cat>
            <c:numRef>
              <c:f>'Data for Figure 10 &amp; 11'!$C$17:$AO$17</c:f>
              <c:numCache>
                <c:formatCode>General</c:formatCode>
                <c:ptCount val="39"/>
              </c:numCache>
            </c:numRef>
          </c:cat>
          <c:val>
            <c:numRef>
              <c:f>'Data for Figure 10 &amp; 11'!$C$29:$AO$29</c:f>
              <c:numCache>
                <c:formatCode>#,##0.0</c:formatCode>
                <c:ptCount val="39"/>
                <c:pt idx="30">
                  <c:v>14.561688188883336</c:v>
                </c:pt>
                <c:pt idx="31">
                  <c:v>14.561688188883336</c:v>
                </c:pt>
                <c:pt idx="32">
                  <c:v>14.561688188883336</c:v>
                </c:pt>
                <c:pt idx="33">
                  <c:v>7.6926503974333302</c:v>
                </c:pt>
                <c:pt idx="34">
                  <c:v>7.6926503974333302</c:v>
                </c:pt>
                <c:pt idx="35">
                  <c:v>7.6926503974333302</c:v>
                </c:pt>
                <c:pt idx="36">
                  <c:v>6.0770162943749</c:v>
                </c:pt>
                <c:pt idx="37">
                  <c:v>6.0770162943749</c:v>
                </c:pt>
                <c:pt idx="38">
                  <c:v>12.474912017599999</c:v>
                </c:pt>
              </c:numCache>
            </c:numRef>
          </c:val>
        </c:ser>
        <c:ser>
          <c:idx val="8"/>
          <c:order val="8"/>
          <c:tx>
            <c:strRef>
              <c:f>'Data for Figure 10 &amp; 11'!$B$21</c:f>
              <c:strCache>
                <c:ptCount val="1"/>
                <c:pt idx="0">
                  <c:v>Newly established habitat in Great Britain </c:v>
                </c:pt>
              </c:strCache>
            </c:strRef>
          </c:tx>
          <c:spPr>
            <a:solidFill>
              <a:srgbClr val="B8D6C2"/>
            </a:solidFill>
          </c:spPr>
          <c:invertIfNegative val="0"/>
          <c:cat>
            <c:numRef>
              <c:f>'Data for Figure 10 &amp; 11'!$C$17:$AO$17</c:f>
              <c:numCache>
                <c:formatCode>General</c:formatCode>
                <c:ptCount val="39"/>
              </c:numCache>
            </c:numRef>
          </c:cat>
          <c:val>
            <c:numRef>
              <c:f>'Data for Figure 10 &amp; 11'!$C$21:$AO$21</c:f>
              <c:numCache>
                <c:formatCode>#,##0.0</c:formatCode>
                <c:ptCount val="39"/>
                <c:pt idx="0">
                  <c:v>14.990833170733268</c:v>
                </c:pt>
                <c:pt idx="1">
                  <c:v>14.990833170733268</c:v>
                </c:pt>
                <c:pt idx="2">
                  <c:v>14.990833170733268</c:v>
                </c:pt>
                <c:pt idx="3">
                  <c:v>21.112575374983301</c:v>
                </c:pt>
                <c:pt idx="4">
                  <c:v>21.112575374983301</c:v>
                </c:pt>
                <c:pt idx="5">
                  <c:v>21.112575374983301</c:v>
                </c:pt>
                <c:pt idx="6">
                  <c:v>42.561538813700402</c:v>
                </c:pt>
                <c:pt idx="7">
                  <c:v>42.561538813700402</c:v>
                </c:pt>
                <c:pt idx="8">
                  <c:v>44.258370673802098</c:v>
                </c:pt>
              </c:numCache>
            </c:numRef>
          </c:val>
        </c:ser>
        <c:ser>
          <c:idx val="9"/>
          <c:order val="9"/>
          <c:tx>
            <c:strRef>
              <c:f>'Data for Figure 10 &amp; 11'!$B$24</c:f>
              <c:strCache>
                <c:ptCount val="1"/>
                <c:pt idx="0">
                  <c:v>Newly established habitat in England</c:v>
                </c:pt>
              </c:strCache>
            </c:strRef>
          </c:tx>
          <c:spPr>
            <a:solidFill>
              <a:schemeClr val="accent3">
                <a:lumMod val="40000"/>
                <a:lumOff val="60000"/>
              </a:schemeClr>
            </a:solidFill>
          </c:spPr>
          <c:invertIfNegative val="0"/>
          <c:cat>
            <c:numRef>
              <c:f>'Data for Figure 10 &amp; 11'!$C$17:$AO$17</c:f>
              <c:numCache>
                <c:formatCode>General</c:formatCode>
                <c:ptCount val="39"/>
              </c:numCache>
            </c:numRef>
          </c:cat>
          <c:val>
            <c:numRef>
              <c:f>'Data for Figure 10 &amp; 11'!$C$24:$AO$24</c:f>
              <c:numCache>
                <c:formatCode>#,##0.0</c:formatCode>
                <c:ptCount val="39"/>
                <c:pt idx="10">
                  <c:v>5.0446381894500005</c:v>
                </c:pt>
                <c:pt idx="11">
                  <c:v>5.0446381894500005</c:v>
                </c:pt>
                <c:pt idx="12">
                  <c:v>5.0446381894500005</c:v>
                </c:pt>
                <c:pt idx="13">
                  <c:v>8.8581703993166698</c:v>
                </c:pt>
                <c:pt idx="14">
                  <c:v>8.8581703993166698</c:v>
                </c:pt>
                <c:pt idx="15">
                  <c:v>8.8581703993166698</c:v>
                </c:pt>
                <c:pt idx="16">
                  <c:v>11.4301468986249</c:v>
                </c:pt>
                <c:pt idx="17">
                  <c:v>11.4301468986249</c:v>
                </c:pt>
                <c:pt idx="18">
                  <c:v>22.0844678512501</c:v>
                </c:pt>
              </c:numCache>
            </c:numRef>
          </c:val>
        </c:ser>
        <c:ser>
          <c:idx val="10"/>
          <c:order val="10"/>
          <c:tx>
            <c:strRef>
              <c:f>'Data for Figure 10 &amp; 11'!$B$27</c:f>
              <c:strCache>
                <c:ptCount val="1"/>
                <c:pt idx="0">
                  <c:v>Newly established habitat in Scotland</c:v>
                </c:pt>
              </c:strCache>
            </c:strRef>
          </c:tx>
          <c:spPr>
            <a:solidFill>
              <a:schemeClr val="tx2">
                <a:lumMod val="20000"/>
                <a:lumOff val="80000"/>
              </a:schemeClr>
            </a:solidFill>
          </c:spPr>
          <c:invertIfNegative val="0"/>
          <c:cat>
            <c:numRef>
              <c:f>'Data for Figure 10 &amp; 11'!$C$17:$AO$17</c:f>
              <c:numCache>
                <c:formatCode>General</c:formatCode>
                <c:ptCount val="39"/>
              </c:numCache>
            </c:numRef>
          </c:cat>
          <c:val>
            <c:numRef>
              <c:f>'Data for Figure 10 &amp; 11'!$C$27:$AO$27</c:f>
              <c:numCache>
                <c:formatCode>#,##0.0</c:formatCode>
                <c:ptCount val="39"/>
                <c:pt idx="20">
                  <c:v>8.1117959446499341</c:v>
                </c:pt>
                <c:pt idx="21">
                  <c:v>8.1117959446499341</c:v>
                </c:pt>
                <c:pt idx="22">
                  <c:v>8.1117959446499341</c:v>
                </c:pt>
                <c:pt idx="23">
                  <c:v>10.0152180748</c:v>
                </c:pt>
                <c:pt idx="24">
                  <c:v>10.0152180748</c:v>
                </c:pt>
                <c:pt idx="25">
                  <c:v>10.0152180748</c:v>
                </c:pt>
                <c:pt idx="26">
                  <c:v>29.968555468375499</c:v>
                </c:pt>
                <c:pt idx="27">
                  <c:v>29.968555468375499</c:v>
                </c:pt>
                <c:pt idx="28">
                  <c:v>19.946475928902</c:v>
                </c:pt>
              </c:numCache>
            </c:numRef>
          </c:val>
        </c:ser>
        <c:ser>
          <c:idx val="11"/>
          <c:order val="11"/>
          <c:tx>
            <c:strRef>
              <c:f>'Data for Figure 10 &amp; 11'!$B$30</c:f>
              <c:strCache>
                <c:ptCount val="1"/>
                <c:pt idx="0">
                  <c:v>Newly established habitat in Wales</c:v>
                </c:pt>
              </c:strCache>
            </c:strRef>
          </c:tx>
          <c:spPr>
            <a:solidFill>
              <a:schemeClr val="accent2">
                <a:lumMod val="20000"/>
                <a:lumOff val="80000"/>
              </a:schemeClr>
            </a:solidFill>
          </c:spPr>
          <c:invertIfNegative val="0"/>
          <c:cat>
            <c:numRef>
              <c:f>'Data for Figure 10 &amp; 11'!$C$17:$AO$17</c:f>
              <c:numCache>
                <c:formatCode>General</c:formatCode>
                <c:ptCount val="39"/>
              </c:numCache>
            </c:numRef>
          </c:cat>
          <c:val>
            <c:numRef>
              <c:f>'Data for Figure 10 &amp; 11'!$C$30:$AO$30</c:f>
              <c:numCache>
                <c:formatCode>#,##0.0</c:formatCode>
                <c:ptCount val="39"/>
                <c:pt idx="30">
                  <c:v>1.8343990366333334</c:v>
                </c:pt>
                <c:pt idx="31">
                  <c:v>1.8343990366333334</c:v>
                </c:pt>
                <c:pt idx="32">
                  <c:v>1.8343990366333334</c:v>
                </c:pt>
                <c:pt idx="33">
                  <c:v>2.2391869008666698</c:v>
                </c:pt>
                <c:pt idx="34">
                  <c:v>2.2391869008666698</c:v>
                </c:pt>
                <c:pt idx="35">
                  <c:v>2.2391869008666698</c:v>
                </c:pt>
                <c:pt idx="36">
                  <c:v>1.1628364467000001</c:v>
                </c:pt>
                <c:pt idx="37">
                  <c:v>1.1628364467000001</c:v>
                </c:pt>
                <c:pt idx="38">
                  <c:v>2.2274268936500001</c:v>
                </c:pt>
              </c:numCache>
            </c:numRef>
          </c:val>
        </c:ser>
        <c:dLbls>
          <c:showLegendKey val="0"/>
          <c:showVal val="0"/>
          <c:showCatName val="0"/>
          <c:showSerName val="0"/>
          <c:showPercent val="0"/>
          <c:showBubbleSize val="0"/>
        </c:dLbls>
        <c:gapWidth val="0"/>
        <c:overlap val="100"/>
        <c:axId val="84175872"/>
        <c:axId val="84202624"/>
      </c:barChart>
      <c:catAx>
        <c:axId val="84175872"/>
        <c:scaling>
          <c:orientation val="minMax"/>
        </c:scaling>
        <c:delete val="0"/>
        <c:axPos val="b"/>
        <c:title>
          <c:tx>
            <c:rich>
              <a:bodyPr/>
              <a:lstStyle/>
              <a:p>
                <a:pPr>
                  <a:defRPr sz="1100" b="0" i="0" u="none" strike="noStrike" baseline="0">
                    <a:solidFill>
                      <a:srgbClr val="000000"/>
                    </a:solidFill>
                    <a:latin typeface="Verdana"/>
                    <a:ea typeface="Verdana"/>
                    <a:cs typeface="Verdana"/>
                  </a:defRPr>
                </a:pPr>
                <a:r>
                  <a:rPr lang="en-GB" b="0"/>
                  <a:t>Satellite imagery monitoring periods</a:t>
                </a:r>
              </a:p>
            </c:rich>
          </c:tx>
          <c:layout>
            <c:manualLayout>
              <c:xMode val="edge"/>
              <c:yMode val="edge"/>
              <c:x val="0.22499053022671039"/>
              <c:y val="0.96407293132245619"/>
            </c:manualLayout>
          </c:layout>
          <c:overlay val="0"/>
        </c:title>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84202624"/>
        <c:crosses val="autoZero"/>
        <c:auto val="1"/>
        <c:lblAlgn val="ctr"/>
        <c:lblOffset val="100"/>
        <c:noMultiLvlLbl val="0"/>
      </c:catAx>
      <c:valAx>
        <c:axId val="84202624"/>
        <c:scaling>
          <c:orientation val="minMax"/>
        </c:scaling>
        <c:delete val="0"/>
        <c:axPos val="l"/>
        <c:majorGridlines/>
        <c:title>
          <c:tx>
            <c:rich>
              <a:bodyPr/>
              <a:lstStyle/>
              <a:p>
                <a:pPr>
                  <a:defRPr sz="1100" b="0" i="0" u="none" strike="noStrike" baseline="0">
                    <a:solidFill>
                      <a:srgbClr val="000000"/>
                    </a:solidFill>
                    <a:latin typeface="Verdana"/>
                    <a:ea typeface="Verdana"/>
                    <a:cs typeface="Verdana"/>
                  </a:defRPr>
                </a:pPr>
                <a:r>
                  <a:rPr lang="en-GB" b="0"/>
                  <a:t>Area in hectares</a:t>
                </a:r>
              </a:p>
            </c:rich>
          </c:tx>
          <c:layout>
            <c:manualLayout>
              <c:xMode val="edge"/>
              <c:yMode val="edge"/>
              <c:x val="8.1883316274309111E-3"/>
              <c:y val="0.34760792831930493"/>
            </c:manualLayout>
          </c:layout>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4175872"/>
        <c:crosses val="autoZero"/>
        <c:crossBetween val="between"/>
      </c:valAx>
    </c:plotArea>
    <c:legend>
      <c:legendPos val="r"/>
      <c:overlay val="0"/>
      <c:txPr>
        <a:bodyPr/>
        <a:lstStyle/>
        <a:p>
          <a:pPr>
            <a:defRPr sz="1200">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0.11745</cdr:x>
      <cdr:y>0.07563</cdr:y>
    </cdr:from>
    <cdr:to>
      <cdr:x>0.16223</cdr:x>
      <cdr:y>0.22492</cdr:y>
    </cdr:to>
    <cdr:sp macro="" textlink="">
      <cdr:nvSpPr>
        <cdr:cNvPr id="2" name="TextBox 1"/>
        <cdr:cNvSpPr txBox="1"/>
      </cdr:nvSpPr>
      <cdr:spPr>
        <a:xfrm xmlns:a="http://schemas.openxmlformats.org/drawingml/2006/main">
          <a:off x="1092994" y="459581"/>
          <a:ext cx="416719" cy="9072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0.11771</cdr:x>
      <cdr:y>0.06387</cdr:y>
    </cdr:from>
    <cdr:to>
      <cdr:x>0.11771</cdr:x>
      <cdr:y>0.89342</cdr:y>
    </cdr:to>
    <cdr:cxnSp macro="">
      <cdr:nvCxnSpPr>
        <cdr:cNvPr id="5" name="Straight Connector 4"/>
        <cdr:cNvCxnSpPr/>
      </cdr:nvCxnSpPr>
      <cdr:spPr>
        <a:xfrm xmlns:a="http://schemas.openxmlformats.org/drawingml/2006/main">
          <a:off x="1095375" y="388144"/>
          <a:ext cx="25" cy="5041125"/>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0.1607</cdr:x>
      <cdr:y>0.06426</cdr:y>
    </cdr:from>
    <cdr:to>
      <cdr:x>0.1607</cdr:x>
      <cdr:y>0.89381</cdr:y>
    </cdr:to>
    <cdr:cxnSp macro="">
      <cdr:nvCxnSpPr>
        <cdr:cNvPr id="10" name="Straight Connector 9"/>
        <cdr:cNvCxnSpPr/>
      </cdr:nvCxnSpPr>
      <cdr:spPr>
        <a:xfrm xmlns:a="http://schemas.openxmlformats.org/drawingml/2006/main">
          <a:off x="1495425" y="390525"/>
          <a:ext cx="0" cy="5041106"/>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0.18936</cdr:x>
      <cdr:y>0.09013</cdr:y>
    </cdr:from>
    <cdr:to>
      <cdr:x>0.18936</cdr:x>
      <cdr:y>0.89342</cdr:y>
    </cdr:to>
    <cdr:cxnSp macro="">
      <cdr:nvCxnSpPr>
        <cdr:cNvPr id="16" name="Straight Connector 15"/>
        <cdr:cNvCxnSpPr/>
      </cdr:nvCxnSpPr>
      <cdr:spPr>
        <a:xfrm xmlns:a="http://schemas.openxmlformats.org/drawingml/2006/main" flipH="1">
          <a:off x="1762125" y="547688"/>
          <a:ext cx="2" cy="4881562"/>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0.40481</cdr:x>
      <cdr:y>0.49373</cdr:y>
    </cdr:from>
    <cdr:to>
      <cdr:x>0.40507</cdr:x>
      <cdr:y>0.89381</cdr:y>
    </cdr:to>
    <cdr:cxnSp macro="">
      <cdr:nvCxnSpPr>
        <cdr:cNvPr id="22" name="Straight Connector 21"/>
        <cdr:cNvCxnSpPr/>
      </cdr:nvCxnSpPr>
      <cdr:spPr>
        <a:xfrm xmlns:a="http://schemas.openxmlformats.org/drawingml/2006/main">
          <a:off x="3767131" y="3000373"/>
          <a:ext cx="2388" cy="2431258"/>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0.11745</cdr:x>
      <cdr:y>0.07563</cdr:y>
    </cdr:from>
    <cdr:to>
      <cdr:x>0.16223</cdr:x>
      <cdr:y>0.22492</cdr:y>
    </cdr:to>
    <cdr:sp macro="" textlink="">
      <cdr:nvSpPr>
        <cdr:cNvPr id="24" name="TextBox 1"/>
        <cdr:cNvSpPr txBox="1"/>
      </cdr:nvSpPr>
      <cdr:spPr>
        <a:xfrm xmlns:a="http://schemas.openxmlformats.org/drawingml/2006/main">
          <a:off x="1092994" y="459581"/>
          <a:ext cx="416719" cy="9072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0.261</cdr:x>
      <cdr:y>0.54506</cdr:y>
    </cdr:from>
    <cdr:to>
      <cdr:x>0.26126</cdr:x>
      <cdr:y>0.89381</cdr:y>
    </cdr:to>
    <cdr:cxnSp macro="">
      <cdr:nvCxnSpPr>
        <cdr:cNvPr id="28" name="Straight Connector 21"/>
        <cdr:cNvCxnSpPr/>
      </cdr:nvCxnSpPr>
      <cdr:spPr>
        <a:xfrm xmlns:a="http://schemas.openxmlformats.org/drawingml/2006/main" flipH="1">
          <a:off x="2428846" y="3312319"/>
          <a:ext cx="2410" cy="2119320"/>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0.30425</cdr:x>
      <cdr:y>0.54389</cdr:y>
    </cdr:from>
    <cdr:to>
      <cdr:x>0.30425</cdr:x>
      <cdr:y>0.89381</cdr:y>
    </cdr:to>
    <cdr:cxnSp macro="">
      <cdr:nvCxnSpPr>
        <cdr:cNvPr id="29" name="Straight Connector 28"/>
        <cdr:cNvCxnSpPr/>
      </cdr:nvCxnSpPr>
      <cdr:spPr>
        <a:xfrm xmlns:a="http://schemas.openxmlformats.org/drawingml/2006/main">
          <a:off x="2831306" y="3305175"/>
          <a:ext cx="22" cy="2126464"/>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0.33316</cdr:x>
      <cdr:y>0.41575</cdr:y>
    </cdr:from>
    <cdr:to>
      <cdr:x>0.33316</cdr:x>
      <cdr:y>0.8942</cdr:y>
    </cdr:to>
    <cdr:cxnSp macro="">
      <cdr:nvCxnSpPr>
        <cdr:cNvPr id="30" name="Straight Connector 29"/>
        <cdr:cNvCxnSpPr/>
      </cdr:nvCxnSpPr>
      <cdr:spPr>
        <a:xfrm xmlns:a="http://schemas.openxmlformats.org/drawingml/2006/main">
          <a:off x="3100362" y="2526492"/>
          <a:ext cx="26" cy="2907521"/>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0.44806</cdr:x>
      <cdr:y>0.49295</cdr:y>
    </cdr:from>
    <cdr:to>
      <cdr:x>0.44806</cdr:x>
      <cdr:y>0.89342</cdr:y>
    </cdr:to>
    <cdr:cxnSp macro="">
      <cdr:nvCxnSpPr>
        <cdr:cNvPr id="42" name="Straight Connector 41"/>
        <cdr:cNvCxnSpPr/>
      </cdr:nvCxnSpPr>
      <cdr:spPr>
        <a:xfrm xmlns:a="http://schemas.openxmlformats.org/drawingml/2006/main">
          <a:off x="4169569" y="2995613"/>
          <a:ext cx="0" cy="2433637"/>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0.47671</cdr:x>
      <cdr:y>0.56309</cdr:y>
    </cdr:from>
    <cdr:to>
      <cdr:x>0.47671</cdr:x>
      <cdr:y>0.89342</cdr:y>
    </cdr:to>
    <cdr:cxnSp macro="">
      <cdr:nvCxnSpPr>
        <cdr:cNvPr id="43" name="Straight Connector 42"/>
        <cdr:cNvCxnSpPr/>
      </cdr:nvCxnSpPr>
      <cdr:spPr>
        <a:xfrm xmlns:a="http://schemas.openxmlformats.org/drawingml/2006/main" flipH="1">
          <a:off x="4436229" y="3421856"/>
          <a:ext cx="40" cy="2007413"/>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0.00546</cdr:x>
      <cdr:y>0.00836</cdr:y>
    </cdr:from>
    <cdr:to>
      <cdr:x>0.00563</cdr:x>
      <cdr:y>0.27181</cdr:y>
    </cdr:to>
    <cdr:cxnSp macro="">
      <cdr:nvCxnSpPr>
        <cdr:cNvPr id="46" name="Straight Connector 45"/>
        <cdr:cNvCxnSpPr/>
      </cdr:nvCxnSpPr>
      <cdr:spPr>
        <a:xfrm xmlns:a="http://schemas.openxmlformats.org/drawingml/2006/main" flipH="1">
          <a:off x="50800" y="50800"/>
          <a:ext cx="1585" cy="1600994"/>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0.54862</cdr:x>
      <cdr:y>0.81505</cdr:y>
    </cdr:from>
    <cdr:to>
      <cdr:x>0.54862</cdr:x>
      <cdr:y>0.89342</cdr:y>
    </cdr:to>
    <cdr:cxnSp macro="">
      <cdr:nvCxnSpPr>
        <cdr:cNvPr id="47" name="Straight Connector 46"/>
        <cdr:cNvCxnSpPr/>
      </cdr:nvCxnSpPr>
      <cdr:spPr>
        <a:xfrm xmlns:a="http://schemas.openxmlformats.org/drawingml/2006/main">
          <a:off x="5105400" y="4953000"/>
          <a:ext cx="17" cy="476269"/>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0.59186</cdr:x>
      <cdr:y>0.81818</cdr:y>
    </cdr:from>
    <cdr:to>
      <cdr:x>0.59186</cdr:x>
      <cdr:y>0.89498</cdr:y>
    </cdr:to>
    <cdr:cxnSp macro="">
      <cdr:nvCxnSpPr>
        <cdr:cNvPr id="50" name="Straight Connector 49"/>
        <cdr:cNvCxnSpPr/>
      </cdr:nvCxnSpPr>
      <cdr:spPr>
        <a:xfrm xmlns:a="http://schemas.openxmlformats.org/drawingml/2006/main" flipH="1">
          <a:off x="5507806" y="4972050"/>
          <a:ext cx="25" cy="466699"/>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0.62052</cdr:x>
      <cdr:y>0.82759</cdr:y>
    </cdr:from>
    <cdr:to>
      <cdr:x>0.62052</cdr:x>
      <cdr:y>0.8942</cdr:y>
    </cdr:to>
    <cdr:cxnSp macro="">
      <cdr:nvCxnSpPr>
        <cdr:cNvPr id="51" name="Straight Connector 50"/>
        <cdr:cNvCxnSpPr/>
      </cdr:nvCxnSpPr>
      <cdr:spPr>
        <a:xfrm xmlns:a="http://schemas.openxmlformats.org/drawingml/2006/main" flipH="1">
          <a:off x="5774514" y="5029200"/>
          <a:ext cx="17" cy="404809"/>
        </a:xfrm>
        <a:prstGeom xmlns:a="http://schemas.openxmlformats.org/drawingml/2006/main" prst="line">
          <a:avLst/>
        </a:prstGeom>
        <a:ln xmlns:a="http://schemas.openxmlformats.org/drawingml/2006/main" w="3175">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0.07932</cdr:x>
      <cdr:y>0.89734</cdr:y>
    </cdr:from>
    <cdr:to>
      <cdr:x>0.1085</cdr:x>
      <cdr:y>0.91027</cdr:y>
    </cdr:to>
    <cdr:sp macro="" textlink="">
      <cdr:nvSpPr>
        <cdr:cNvPr id="60" name="Rectangle 59"/>
        <cdr:cNvSpPr/>
      </cdr:nvSpPr>
      <cdr:spPr>
        <a:xfrm xmlns:a="http://schemas.openxmlformats.org/drawingml/2006/main">
          <a:off x="738188" y="5453062"/>
          <a:ext cx="271462" cy="78581"/>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0.27158</cdr:x>
      <cdr:y>0.89734</cdr:y>
    </cdr:from>
    <cdr:to>
      <cdr:x>0.29939</cdr:x>
      <cdr:y>0.91</cdr:y>
    </cdr:to>
    <cdr:sp macro="" textlink="">
      <cdr:nvSpPr>
        <cdr:cNvPr id="61" name="Rectangle 60"/>
        <cdr:cNvSpPr/>
      </cdr:nvSpPr>
      <cdr:spPr>
        <a:xfrm xmlns:a="http://schemas.openxmlformats.org/drawingml/2006/main">
          <a:off x="2527301" y="5453063"/>
          <a:ext cx="258761" cy="76991"/>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0.12419</cdr:x>
      <cdr:y>0.89734</cdr:y>
    </cdr:from>
    <cdr:to>
      <cdr:x>0.14995</cdr:x>
      <cdr:y>0.91001</cdr:y>
    </cdr:to>
    <cdr:sp macro="" textlink="">
      <cdr:nvSpPr>
        <cdr:cNvPr id="63" name="Rectangle 62"/>
        <cdr:cNvSpPr/>
      </cdr:nvSpPr>
      <cdr:spPr>
        <a:xfrm xmlns:a="http://schemas.openxmlformats.org/drawingml/2006/main">
          <a:off x="1155704" y="5453063"/>
          <a:ext cx="239709" cy="76992"/>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0.22322</cdr:x>
      <cdr:y>0.89734</cdr:y>
    </cdr:from>
    <cdr:to>
      <cdr:x>0.25819</cdr:x>
      <cdr:y>0.91118</cdr:y>
    </cdr:to>
    <cdr:sp macro="" textlink="">
      <cdr:nvSpPr>
        <cdr:cNvPr id="64" name="Rectangle 63"/>
        <cdr:cNvSpPr/>
      </cdr:nvSpPr>
      <cdr:spPr>
        <a:xfrm xmlns:a="http://schemas.openxmlformats.org/drawingml/2006/main">
          <a:off x="2077247" y="5453063"/>
          <a:ext cx="325434" cy="84137"/>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0.37189</cdr:x>
      <cdr:y>0.89734</cdr:y>
    </cdr:from>
    <cdr:to>
      <cdr:x>0.39458</cdr:x>
      <cdr:y>0.91118</cdr:y>
    </cdr:to>
    <cdr:sp macro="" textlink="">
      <cdr:nvSpPr>
        <cdr:cNvPr id="65" name="Rectangle 64"/>
        <cdr:cNvSpPr/>
      </cdr:nvSpPr>
      <cdr:spPr>
        <a:xfrm xmlns:a="http://schemas.openxmlformats.org/drawingml/2006/main">
          <a:off x="3460751" y="5453063"/>
          <a:ext cx="211137" cy="84137"/>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0.41325</cdr:x>
      <cdr:y>0.89734</cdr:y>
    </cdr:from>
    <cdr:to>
      <cdr:x>0.4368</cdr:x>
      <cdr:y>0.91157</cdr:y>
    </cdr:to>
    <cdr:sp macro="" textlink="">
      <cdr:nvSpPr>
        <cdr:cNvPr id="66" name="Rectangle 65"/>
        <cdr:cNvSpPr/>
      </cdr:nvSpPr>
      <cdr:spPr>
        <a:xfrm xmlns:a="http://schemas.openxmlformats.org/drawingml/2006/main">
          <a:off x="3845720" y="5453063"/>
          <a:ext cx="219074" cy="86517"/>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0.51442</cdr:x>
      <cdr:y>0.89734</cdr:y>
    </cdr:from>
    <cdr:to>
      <cdr:x>0.54222</cdr:x>
      <cdr:y>0.91275</cdr:y>
    </cdr:to>
    <cdr:sp macro="" textlink="">
      <cdr:nvSpPr>
        <cdr:cNvPr id="67" name="Rectangle 66"/>
        <cdr:cNvSpPr/>
      </cdr:nvSpPr>
      <cdr:spPr>
        <a:xfrm xmlns:a="http://schemas.openxmlformats.org/drawingml/2006/main">
          <a:off x="4787108" y="5453063"/>
          <a:ext cx="258762" cy="93661"/>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0.56013</cdr:x>
      <cdr:y>0.89734</cdr:y>
    </cdr:from>
    <cdr:to>
      <cdr:x>0.58598</cdr:x>
      <cdr:y>0.91432</cdr:y>
    </cdr:to>
    <cdr:sp macro="" textlink="">
      <cdr:nvSpPr>
        <cdr:cNvPr id="68" name="Rectangle 67"/>
        <cdr:cNvSpPr/>
      </cdr:nvSpPr>
      <cdr:spPr>
        <a:xfrm xmlns:a="http://schemas.openxmlformats.org/drawingml/2006/main">
          <a:off x="5212556" y="5453063"/>
          <a:ext cx="240507" cy="103189"/>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0.17025</cdr:x>
      <cdr:y>0.89734</cdr:y>
    </cdr:from>
    <cdr:to>
      <cdr:x>0.18245</cdr:x>
      <cdr:y>0.90687</cdr:y>
    </cdr:to>
    <cdr:sp macro="" textlink="">
      <cdr:nvSpPr>
        <cdr:cNvPr id="69" name="Rectangle 68"/>
        <cdr:cNvSpPr/>
      </cdr:nvSpPr>
      <cdr:spPr>
        <a:xfrm xmlns:a="http://schemas.openxmlformats.org/drawingml/2006/main">
          <a:off x="1584324" y="5453063"/>
          <a:ext cx="113508" cy="57944"/>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0.31329</cdr:x>
      <cdr:y>0.89734</cdr:y>
    </cdr:from>
    <cdr:to>
      <cdr:x>0.32804</cdr:x>
      <cdr:y>0.91079</cdr:y>
    </cdr:to>
    <cdr:sp macro="" textlink="">
      <cdr:nvSpPr>
        <cdr:cNvPr id="70" name="Rectangle 69"/>
        <cdr:cNvSpPr/>
      </cdr:nvSpPr>
      <cdr:spPr>
        <a:xfrm xmlns:a="http://schemas.openxmlformats.org/drawingml/2006/main">
          <a:off x="2915443" y="5453063"/>
          <a:ext cx="137319" cy="81755"/>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0.45684</cdr:x>
      <cdr:y>0.89734</cdr:y>
    </cdr:from>
    <cdr:to>
      <cdr:x>0.47185</cdr:x>
      <cdr:y>0.91157</cdr:y>
    </cdr:to>
    <cdr:sp macro="" textlink="">
      <cdr:nvSpPr>
        <cdr:cNvPr id="71" name="Rectangle 70"/>
        <cdr:cNvSpPr/>
      </cdr:nvSpPr>
      <cdr:spPr>
        <a:xfrm xmlns:a="http://schemas.openxmlformats.org/drawingml/2006/main">
          <a:off x="4251325" y="5453063"/>
          <a:ext cx="139700" cy="86517"/>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0.59962</cdr:x>
      <cdr:y>0.89734</cdr:y>
    </cdr:from>
    <cdr:to>
      <cdr:x>0.61515</cdr:x>
      <cdr:y>0.9104</cdr:y>
    </cdr:to>
    <cdr:sp macro="" textlink="">
      <cdr:nvSpPr>
        <cdr:cNvPr id="72" name="Rectangle 71"/>
        <cdr:cNvSpPr/>
      </cdr:nvSpPr>
      <cdr:spPr>
        <a:xfrm xmlns:a="http://schemas.openxmlformats.org/drawingml/2006/main">
          <a:off x="5580062" y="5453063"/>
          <a:ext cx="144463" cy="79373"/>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0.06933</cdr:x>
      <cdr:y>0.8732</cdr:y>
    </cdr:from>
    <cdr:to>
      <cdr:x>0.08577</cdr:x>
      <cdr:y>0.98194</cdr:y>
    </cdr:to>
    <cdr:sp macro="" textlink="">
      <cdr:nvSpPr>
        <cdr:cNvPr id="57" name="TextBox 56"/>
        <cdr:cNvSpPr txBox="1"/>
      </cdr:nvSpPr>
      <cdr:spPr>
        <a:xfrm xmlns:a="http://schemas.openxmlformats.org/drawingml/2006/main" rot="18712625">
          <a:off x="391273" y="5560316"/>
          <a:ext cx="660792" cy="1529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2006</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09    </a:t>
          </a:r>
        </a:p>
      </cdr:txBody>
    </cdr:sp>
  </cdr:relSizeAnchor>
  <cdr:relSizeAnchor xmlns:cdr="http://schemas.openxmlformats.org/drawingml/2006/chartDrawing">
    <cdr:from>
      <cdr:x>0.14887</cdr:x>
      <cdr:y>0.87398</cdr:y>
    </cdr:from>
    <cdr:to>
      <cdr:x>0.1653</cdr:x>
      <cdr:y>0.98272</cdr:y>
    </cdr:to>
    <cdr:sp macro="" textlink="">
      <cdr:nvSpPr>
        <cdr:cNvPr id="76" name="TextBox 1"/>
        <cdr:cNvSpPr txBox="1"/>
      </cdr:nvSpPr>
      <cdr:spPr>
        <a:xfrm xmlns:a="http://schemas.openxmlformats.org/drawingml/2006/main" rot="18712625">
          <a:off x="1131441" y="5565082"/>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2012</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14</a:t>
          </a:r>
          <a:r>
            <a:rPr lang="en-GB" sz="700">
              <a:latin typeface="Verdana" panose="020B0604030504040204" pitchFamily="34" charset="0"/>
              <a:ea typeface="Verdana" panose="020B0604030504040204" pitchFamily="34" charset="0"/>
              <a:cs typeface="Verdana" panose="020B0604030504040204" pitchFamily="34" charset="0"/>
            </a:rPr>
            <a:t>    </a:t>
          </a:r>
        </a:p>
      </cdr:txBody>
    </cdr:sp>
  </cdr:relSizeAnchor>
  <cdr:relSizeAnchor xmlns:cdr="http://schemas.openxmlformats.org/drawingml/2006/chartDrawing">
    <cdr:from>
      <cdr:x>0.11458</cdr:x>
      <cdr:y>0.87398</cdr:y>
    </cdr:from>
    <cdr:to>
      <cdr:x>0.13101</cdr:x>
      <cdr:y>0.98272</cdr:y>
    </cdr:to>
    <cdr:sp macro="" textlink="">
      <cdr:nvSpPr>
        <cdr:cNvPr id="77" name="TextBox 1"/>
        <cdr:cNvSpPr txBox="1"/>
      </cdr:nvSpPr>
      <cdr:spPr>
        <a:xfrm xmlns:a="http://schemas.openxmlformats.org/drawingml/2006/main" rot="18712625">
          <a:off x="812353" y="5565080"/>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2009</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12</a:t>
          </a:r>
          <a:r>
            <a:rPr lang="en-GB" sz="700">
              <a:latin typeface="Verdana" panose="020B0604030504040204" pitchFamily="34" charset="0"/>
              <a:ea typeface="Verdana" panose="020B0604030504040204" pitchFamily="34" charset="0"/>
              <a:cs typeface="Verdana" panose="020B0604030504040204" pitchFamily="34" charset="0"/>
            </a:rPr>
            <a:t>    </a:t>
          </a:r>
        </a:p>
      </cdr:txBody>
    </cdr:sp>
  </cdr:relSizeAnchor>
  <cdr:relSizeAnchor xmlns:cdr="http://schemas.openxmlformats.org/drawingml/2006/chartDrawing">
    <cdr:from>
      <cdr:x>0.17442</cdr:x>
      <cdr:y>0.87503</cdr:y>
    </cdr:from>
    <cdr:to>
      <cdr:x>0.19085</cdr:x>
      <cdr:y>0.97214</cdr:y>
    </cdr:to>
    <cdr:sp macro="" textlink="">
      <cdr:nvSpPr>
        <cdr:cNvPr id="78" name="TextBox 1"/>
        <cdr:cNvSpPr txBox="1"/>
      </cdr:nvSpPr>
      <cdr:spPr>
        <a:xfrm xmlns:a="http://schemas.openxmlformats.org/drawingml/2006/main" rot="18712625">
          <a:off x="1404552" y="5536135"/>
          <a:ext cx="590123"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2014/15    </a:t>
          </a:r>
        </a:p>
      </cdr:txBody>
    </cdr:sp>
  </cdr:relSizeAnchor>
  <cdr:relSizeAnchor xmlns:cdr="http://schemas.openxmlformats.org/drawingml/2006/chartDrawing">
    <cdr:from>
      <cdr:x>0.21449</cdr:x>
      <cdr:y>0.87339</cdr:y>
    </cdr:from>
    <cdr:to>
      <cdr:x>0.23092</cdr:x>
      <cdr:y>0.98213</cdr:y>
    </cdr:to>
    <cdr:sp macro="" textlink="">
      <cdr:nvSpPr>
        <cdr:cNvPr id="104" name="TextBox 1"/>
        <cdr:cNvSpPr txBox="1"/>
      </cdr:nvSpPr>
      <cdr:spPr>
        <a:xfrm xmlns:a="http://schemas.openxmlformats.org/drawingml/2006/main" rot="18712625">
          <a:off x="1742097" y="5561477"/>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2006</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09    </a:t>
          </a:r>
        </a:p>
      </cdr:txBody>
    </cdr:sp>
  </cdr:relSizeAnchor>
  <cdr:relSizeAnchor xmlns:cdr="http://schemas.openxmlformats.org/drawingml/2006/chartDrawing">
    <cdr:from>
      <cdr:x>0.29428</cdr:x>
      <cdr:y>0.87339</cdr:y>
    </cdr:from>
    <cdr:to>
      <cdr:x>0.31072</cdr:x>
      <cdr:y>0.98213</cdr:y>
    </cdr:to>
    <cdr:sp macro="" textlink="">
      <cdr:nvSpPr>
        <cdr:cNvPr id="105" name="TextBox 1"/>
        <cdr:cNvSpPr txBox="1"/>
      </cdr:nvSpPr>
      <cdr:spPr>
        <a:xfrm xmlns:a="http://schemas.openxmlformats.org/drawingml/2006/main" rot="18712625">
          <a:off x="2484647" y="5561478"/>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2012</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14</a:t>
          </a:r>
          <a:r>
            <a:rPr lang="en-GB" sz="700">
              <a:latin typeface="Verdana" panose="020B0604030504040204" pitchFamily="34" charset="0"/>
              <a:ea typeface="Verdana" panose="020B0604030504040204" pitchFamily="34" charset="0"/>
              <a:cs typeface="Verdana" panose="020B0604030504040204" pitchFamily="34" charset="0"/>
            </a:rPr>
            <a:t>    </a:t>
          </a:r>
        </a:p>
      </cdr:txBody>
    </cdr:sp>
  </cdr:relSizeAnchor>
  <cdr:relSizeAnchor xmlns:cdr="http://schemas.openxmlformats.org/drawingml/2006/chartDrawing">
    <cdr:from>
      <cdr:x>0.25974</cdr:x>
      <cdr:y>0.87378</cdr:y>
    </cdr:from>
    <cdr:to>
      <cdr:x>0.27617</cdr:x>
      <cdr:y>0.98252</cdr:y>
    </cdr:to>
    <cdr:sp macro="" textlink="">
      <cdr:nvSpPr>
        <cdr:cNvPr id="106" name="TextBox 1"/>
        <cdr:cNvSpPr txBox="1"/>
      </cdr:nvSpPr>
      <cdr:spPr>
        <a:xfrm xmlns:a="http://schemas.openxmlformats.org/drawingml/2006/main" rot="18712625">
          <a:off x="2163181" y="5563858"/>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2009</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12</a:t>
          </a:r>
          <a:r>
            <a:rPr lang="en-GB" sz="700">
              <a:latin typeface="Verdana" panose="020B0604030504040204" pitchFamily="34" charset="0"/>
              <a:ea typeface="Verdana" panose="020B0604030504040204" pitchFamily="34" charset="0"/>
              <a:cs typeface="Verdana" panose="020B0604030504040204" pitchFamily="34" charset="0"/>
            </a:rPr>
            <a:t>    </a:t>
          </a:r>
        </a:p>
      </cdr:txBody>
    </cdr:sp>
  </cdr:relSizeAnchor>
  <cdr:relSizeAnchor xmlns:cdr="http://schemas.openxmlformats.org/drawingml/2006/chartDrawing">
    <cdr:from>
      <cdr:x>0.31958</cdr:x>
      <cdr:y>0.87444</cdr:y>
    </cdr:from>
    <cdr:to>
      <cdr:x>0.33601</cdr:x>
      <cdr:y>0.97155</cdr:y>
    </cdr:to>
    <cdr:sp macro="" textlink="">
      <cdr:nvSpPr>
        <cdr:cNvPr id="107" name="TextBox 1"/>
        <cdr:cNvSpPr txBox="1"/>
      </cdr:nvSpPr>
      <cdr:spPr>
        <a:xfrm xmlns:a="http://schemas.openxmlformats.org/drawingml/2006/main" rot="18712625">
          <a:off x="2755377" y="5532530"/>
          <a:ext cx="590123"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2014/15    </a:t>
          </a:r>
        </a:p>
      </cdr:txBody>
    </cdr:sp>
  </cdr:relSizeAnchor>
  <cdr:relSizeAnchor xmlns:cdr="http://schemas.openxmlformats.org/drawingml/2006/chartDrawing">
    <cdr:from>
      <cdr:x>0.35879</cdr:x>
      <cdr:y>0.87395</cdr:y>
    </cdr:from>
    <cdr:to>
      <cdr:x>0.37523</cdr:x>
      <cdr:y>0.98269</cdr:y>
    </cdr:to>
    <cdr:sp macro="" textlink="">
      <cdr:nvSpPr>
        <cdr:cNvPr id="108" name="TextBox 1"/>
        <cdr:cNvSpPr txBox="1"/>
      </cdr:nvSpPr>
      <cdr:spPr>
        <a:xfrm xmlns:a="http://schemas.openxmlformats.org/drawingml/2006/main" rot="18712625">
          <a:off x="3084966" y="5564909"/>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2006</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09    </a:t>
          </a:r>
        </a:p>
      </cdr:txBody>
    </cdr:sp>
  </cdr:relSizeAnchor>
  <cdr:relSizeAnchor xmlns:cdr="http://schemas.openxmlformats.org/drawingml/2006/chartDrawing">
    <cdr:from>
      <cdr:x>0.43782</cdr:x>
      <cdr:y>0.87317</cdr:y>
    </cdr:from>
    <cdr:to>
      <cdr:x>0.45425</cdr:x>
      <cdr:y>0.98191</cdr:y>
    </cdr:to>
    <cdr:sp macro="" textlink="">
      <cdr:nvSpPr>
        <cdr:cNvPr id="109" name="TextBox 1"/>
        <cdr:cNvSpPr txBox="1"/>
      </cdr:nvSpPr>
      <cdr:spPr>
        <a:xfrm xmlns:a="http://schemas.openxmlformats.org/drawingml/2006/main" rot="18712625">
          <a:off x="3820371" y="5560147"/>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2012</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14</a:t>
          </a:r>
          <a:r>
            <a:rPr lang="en-GB" sz="700">
              <a:latin typeface="Verdana" panose="020B0604030504040204" pitchFamily="34" charset="0"/>
              <a:ea typeface="Verdana" panose="020B0604030504040204" pitchFamily="34" charset="0"/>
              <a:cs typeface="Verdana" panose="020B0604030504040204" pitchFamily="34" charset="0"/>
            </a:rPr>
            <a:t>    </a:t>
          </a:r>
        </a:p>
      </cdr:txBody>
    </cdr:sp>
  </cdr:relSizeAnchor>
  <cdr:relSizeAnchor xmlns:cdr="http://schemas.openxmlformats.org/drawingml/2006/chartDrawing">
    <cdr:from>
      <cdr:x>0.40327</cdr:x>
      <cdr:y>0.87356</cdr:y>
    </cdr:from>
    <cdr:to>
      <cdr:x>0.41971</cdr:x>
      <cdr:y>0.9823</cdr:y>
    </cdr:to>
    <cdr:sp macro="" textlink="">
      <cdr:nvSpPr>
        <cdr:cNvPr id="110" name="TextBox 1"/>
        <cdr:cNvSpPr txBox="1"/>
      </cdr:nvSpPr>
      <cdr:spPr>
        <a:xfrm xmlns:a="http://schemas.openxmlformats.org/drawingml/2006/main" rot="18712625">
          <a:off x="3498902" y="5562528"/>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2009</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12</a:t>
          </a:r>
          <a:r>
            <a:rPr lang="en-GB" sz="700">
              <a:latin typeface="Verdana" panose="020B0604030504040204" pitchFamily="34" charset="0"/>
              <a:ea typeface="Verdana" panose="020B0604030504040204" pitchFamily="34" charset="0"/>
              <a:cs typeface="Verdana" panose="020B0604030504040204" pitchFamily="34" charset="0"/>
            </a:rPr>
            <a:t>    </a:t>
          </a:r>
        </a:p>
      </cdr:txBody>
    </cdr:sp>
  </cdr:relSizeAnchor>
  <cdr:relSizeAnchor xmlns:cdr="http://schemas.openxmlformats.org/drawingml/2006/chartDrawing">
    <cdr:from>
      <cdr:x>0.46286</cdr:x>
      <cdr:y>0.87422</cdr:y>
    </cdr:from>
    <cdr:to>
      <cdr:x>0.47929</cdr:x>
      <cdr:y>0.97133</cdr:y>
    </cdr:to>
    <cdr:sp macro="" textlink="">
      <cdr:nvSpPr>
        <cdr:cNvPr id="111" name="TextBox 1"/>
        <cdr:cNvSpPr txBox="1"/>
      </cdr:nvSpPr>
      <cdr:spPr>
        <a:xfrm xmlns:a="http://schemas.openxmlformats.org/drawingml/2006/main" rot="18712625">
          <a:off x="4088720" y="5531202"/>
          <a:ext cx="590123"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2014/15    </a:t>
          </a:r>
        </a:p>
      </cdr:txBody>
    </cdr:sp>
  </cdr:relSizeAnchor>
  <cdr:relSizeAnchor xmlns:cdr="http://schemas.openxmlformats.org/drawingml/2006/chartDrawing">
    <cdr:from>
      <cdr:x>0.5031</cdr:x>
      <cdr:y>0.87306</cdr:y>
    </cdr:from>
    <cdr:to>
      <cdr:x>0.51953</cdr:x>
      <cdr:y>0.9818</cdr:y>
    </cdr:to>
    <cdr:sp macro="" textlink="">
      <cdr:nvSpPr>
        <cdr:cNvPr id="112" name="TextBox 1"/>
        <cdr:cNvSpPr txBox="1"/>
      </cdr:nvSpPr>
      <cdr:spPr>
        <a:xfrm xmlns:a="http://schemas.openxmlformats.org/drawingml/2006/main" rot="18712625">
          <a:off x="4427833" y="5559484"/>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2006</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09    </a:t>
          </a:r>
        </a:p>
      </cdr:txBody>
    </cdr:sp>
  </cdr:relSizeAnchor>
  <cdr:relSizeAnchor xmlns:cdr="http://schemas.openxmlformats.org/drawingml/2006/chartDrawing">
    <cdr:from>
      <cdr:x>0.58161</cdr:x>
      <cdr:y>0.87385</cdr:y>
    </cdr:from>
    <cdr:to>
      <cdr:x>0.59804</cdr:x>
      <cdr:y>0.98258</cdr:y>
    </cdr:to>
    <cdr:sp macro="" textlink="">
      <cdr:nvSpPr>
        <cdr:cNvPr id="113" name="TextBox 1"/>
        <cdr:cNvSpPr txBox="1"/>
      </cdr:nvSpPr>
      <cdr:spPr>
        <a:xfrm xmlns:a="http://schemas.openxmlformats.org/drawingml/2006/main" rot="18712625">
          <a:off x="5158477" y="5564249"/>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2012</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14</a:t>
          </a:r>
          <a:r>
            <a:rPr lang="en-GB" sz="700">
              <a:latin typeface="Verdana" panose="020B0604030504040204" pitchFamily="34" charset="0"/>
              <a:ea typeface="Verdana" panose="020B0604030504040204" pitchFamily="34" charset="0"/>
              <a:cs typeface="Verdana" panose="020B0604030504040204" pitchFamily="34" charset="0"/>
            </a:rPr>
            <a:t>    </a:t>
          </a:r>
        </a:p>
      </cdr:txBody>
    </cdr:sp>
  </cdr:relSizeAnchor>
  <cdr:relSizeAnchor xmlns:cdr="http://schemas.openxmlformats.org/drawingml/2006/chartDrawing">
    <cdr:from>
      <cdr:x>0.54809</cdr:x>
      <cdr:y>0.87345</cdr:y>
    </cdr:from>
    <cdr:to>
      <cdr:x>0.56452</cdr:x>
      <cdr:y>0.98219</cdr:y>
    </cdr:to>
    <cdr:sp macro="" textlink="">
      <cdr:nvSpPr>
        <cdr:cNvPr id="114" name="TextBox 1"/>
        <cdr:cNvSpPr txBox="1"/>
      </cdr:nvSpPr>
      <cdr:spPr>
        <a:xfrm xmlns:a="http://schemas.openxmlformats.org/drawingml/2006/main" rot="18712625">
          <a:off x="4846535" y="5561866"/>
          <a:ext cx="660792"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2009</a:t>
          </a:r>
          <a:r>
            <a:rPr lang="en-GB" sz="700" baseline="0">
              <a:latin typeface="Verdana" panose="020B0604030504040204" pitchFamily="34" charset="0"/>
              <a:ea typeface="Verdana" panose="020B0604030504040204" pitchFamily="34" charset="0"/>
              <a:cs typeface="Verdana" panose="020B0604030504040204" pitchFamily="34" charset="0"/>
            </a:rPr>
            <a:t> </a:t>
          </a:r>
          <a:r>
            <a:rPr lang="en-GB" sz="700">
              <a:latin typeface="Verdana" panose="020B0604030504040204" pitchFamily="34" charset="0"/>
              <a:ea typeface="Verdana" panose="020B0604030504040204" pitchFamily="34" charset="0"/>
              <a:cs typeface="Verdana" panose="020B0604030504040204" pitchFamily="34" charset="0"/>
            </a:rPr>
            <a:t> ­­̶ </a:t>
          </a:r>
          <a:r>
            <a:rPr lang="en-GB" sz="700" baseline="0">
              <a:latin typeface="Verdana" panose="020B0604030504040204" pitchFamily="34" charset="0"/>
              <a:ea typeface="Verdana" panose="020B0604030504040204" pitchFamily="34" charset="0"/>
              <a:cs typeface="Verdana" panose="020B0604030504040204" pitchFamily="34" charset="0"/>
            </a:rPr>
            <a:t> 12</a:t>
          </a:r>
          <a:r>
            <a:rPr lang="en-GB" sz="700">
              <a:latin typeface="Verdana" panose="020B0604030504040204" pitchFamily="34" charset="0"/>
              <a:ea typeface="Verdana" panose="020B0604030504040204" pitchFamily="34" charset="0"/>
              <a:cs typeface="Verdana" panose="020B0604030504040204" pitchFamily="34" charset="0"/>
            </a:rPr>
            <a:t>    </a:t>
          </a:r>
        </a:p>
      </cdr:txBody>
    </cdr:sp>
  </cdr:relSizeAnchor>
  <cdr:relSizeAnchor xmlns:cdr="http://schemas.openxmlformats.org/drawingml/2006/chartDrawing">
    <cdr:from>
      <cdr:x>0.60665</cdr:x>
      <cdr:y>0.8745</cdr:y>
    </cdr:from>
    <cdr:to>
      <cdr:x>0.62308</cdr:x>
      <cdr:y>0.97161</cdr:y>
    </cdr:to>
    <cdr:sp macro="" textlink="">
      <cdr:nvSpPr>
        <cdr:cNvPr id="115" name="TextBox 1"/>
        <cdr:cNvSpPr txBox="1"/>
      </cdr:nvSpPr>
      <cdr:spPr>
        <a:xfrm xmlns:a="http://schemas.openxmlformats.org/drawingml/2006/main" rot="18712625">
          <a:off x="5426826" y="5532921"/>
          <a:ext cx="590123" cy="152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latin typeface="Verdana" panose="020B0604030504040204" pitchFamily="34" charset="0"/>
              <a:ea typeface="Verdana" panose="020B0604030504040204" pitchFamily="34" charset="0"/>
              <a:cs typeface="Verdana" panose="020B0604030504040204" pitchFamily="34" charset="0"/>
            </a:rPr>
            <a:t>2014/15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tabSelected="1" zoomScale="75" zoomScaleNormal="75" workbookViewId="0">
      <selection activeCell="A5" sqref="A5"/>
    </sheetView>
  </sheetViews>
  <sheetFormatPr defaultColWidth="20.625" defaultRowHeight="17.100000000000001" customHeight="1" x14ac:dyDescent="0.2"/>
  <cols>
    <col min="1" max="1" width="7.25" style="92" customWidth="1"/>
    <col min="2" max="2" width="14.25" style="92" customWidth="1"/>
    <col min="3" max="3" width="161.625" style="163" customWidth="1"/>
    <col min="4" max="4" width="19.875" style="92" customWidth="1"/>
    <col min="5" max="16384" width="20.625" style="92"/>
  </cols>
  <sheetData>
    <row r="1" spans="1:8" ht="17.100000000000001" customHeight="1" x14ac:dyDescent="0.2">
      <c r="A1" s="210"/>
      <c r="B1" s="210"/>
      <c r="C1" s="210"/>
      <c r="D1" s="210"/>
    </row>
    <row r="2" spans="1:8" ht="17.100000000000001" customHeight="1" x14ac:dyDescent="0.2">
      <c r="A2" s="208" t="s">
        <v>368</v>
      </c>
      <c r="B2" s="209"/>
      <c r="C2" s="209"/>
      <c r="D2" s="209"/>
      <c r="E2" s="162"/>
      <c r="F2" s="162"/>
      <c r="G2" s="162"/>
      <c r="H2" s="162"/>
    </row>
    <row r="3" spans="1:8" ht="17.100000000000001" customHeight="1" x14ac:dyDescent="0.2">
      <c r="A3" s="211" t="s">
        <v>410</v>
      </c>
      <c r="B3" s="211"/>
      <c r="C3" s="211"/>
      <c r="D3" s="211"/>
      <c r="E3" s="162"/>
      <c r="F3" s="162"/>
      <c r="G3" s="162"/>
      <c r="H3" s="162"/>
    </row>
    <row r="5" spans="1:8" ht="17.100000000000001" customHeight="1" x14ac:dyDescent="0.2">
      <c r="A5" s="207" t="s">
        <v>369</v>
      </c>
      <c r="B5" s="107"/>
    </row>
    <row r="6" spans="1:8" ht="17.100000000000001" customHeight="1" x14ac:dyDescent="0.2">
      <c r="A6" s="207"/>
      <c r="B6" s="107"/>
    </row>
    <row r="7" spans="1:8" ht="17.100000000000001" customHeight="1" x14ac:dyDescent="0.2">
      <c r="B7" s="202" t="s">
        <v>89</v>
      </c>
      <c r="C7" s="203" t="str">
        <f>'Table 3'!B2</f>
        <v xml:space="preserve">Woodland area and stocked woodland area of Great Britain referenced to March 2012 </v>
      </c>
      <c r="D7" s="205" t="s">
        <v>371</v>
      </c>
      <c r="E7" s="164"/>
    </row>
    <row r="8" spans="1:8" ht="17.100000000000001" customHeight="1" x14ac:dyDescent="0.2">
      <c r="B8" s="202" t="s">
        <v>74</v>
      </c>
      <c r="C8" s="203" t="str">
        <f>'Table 4'!B2</f>
        <v>Woodland area by interpreted forest type and interpreted open area by type in Great Britain and countries (2006)</v>
      </c>
      <c r="D8" s="205" t="s">
        <v>372</v>
      </c>
      <c r="E8" s="166"/>
    </row>
    <row r="9" spans="1:8" ht="17.100000000000001" customHeight="1" x14ac:dyDescent="0.2">
      <c r="B9" s="202" t="s">
        <v>75</v>
      </c>
      <c r="C9" s="203" t="str">
        <f>'Table 5'!B2</f>
        <v>New clearfell and apparent woodlands in transition in Great Britain 2006–15</v>
      </c>
      <c r="D9" s="205" t="s">
        <v>373</v>
      </c>
      <c r="E9" s="166"/>
    </row>
    <row r="10" spans="1:8" ht="17.100000000000001" customHeight="1" x14ac:dyDescent="0.2">
      <c r="B10" s="202" t="s">
        <v>76</v>
      </c>
      <c r="C10" s="203" t="str">
        <f>'Table 6'!B2</f>
        <v>Field estimates of new clearfell and woodlands in transition for Forestry Commission and Private sector land at March 2012</v>
      </c>
      <c r="D10" s="205" t="s">
        <v>374</v>
      </c>
      <c r="E10" s="166"/>
    </row>
    <row r="11" spans="1:8" ht="17.100000000000001" customHeight="1" x14ac:dyDescent="0.2">
      <c r="B11" s="202" t="s">
        <v>90</v>
      </c>
      <c r="C11" s="203" t="str">
        <f>'Table 7'!B2</f>
        <v>Area of conifer and broadleaved stands clearfelled in Great Britain in the period 2006–15</v>
      </c>
      <c r="D11" s="205" t="s">
        <v>375</v>
      </c>
      <c r="E11" s="166"/>
    </row>
    <row r="12" spans="1:8" ht="17.100000000000001" customHeight="1" x14ac:dyDescent="0.2">
      <c r="B12" s="202" t="s">
        <v>78</v>
      </c>
      <c r="C12" s="203" t="str">
        <f>'Table 8'!B2</f>
        <v>Apparent woodlands in transition and new clearfell areas on ancient woodland sites at March 2015</v>
      </c>
      <c r="D12" s="205" t="s">
        <v>376</v>
      </c>
      <c r="E12" s="166"/>
    </row>
    <row r="13" spans="1:8" ht="17.100000000000001" customHeight="1" x14ac:dyDescent="0.2">
      <c r="B13" s="202" t="s">
        <v>77</v>
      </c>
      <c r="C13" s="203" t="str">
        <f>'Table 9'!B2</f>
        <v>Apparent woodlands in transition and new clearfell areas under statutory plant health notices at March 2015</v>
      </c>
      <c r="D13" s="205" t="s">
        <v>377</v>
      </c>
      <c r="E13" s="166"/>
    </row>
    <row r="14" spans="1:8" ht="17.100000000000001" customHeight="1" x14ac:dyDescent="0.2">
      <c r="B14" s="202" t="s">
        <v>91</v>
      </c>
      <c r="C14" s="203" t="str">
        <f>'Table 10'!B2</f>
        <v>Apparent woodlands in transition and new clearfell areas in unconditional felling licence areas at March 2015</v>
      </c>
      <c r="D14" s="205" t="s">
        <v>378</v>
      </c>
      <c r="E14" s="166"/>
    </row>
    <row r="15" spans="1:8" ht="17.100000000000001" customHeight="1" x14ac:dyDescent="0.2">
      <c r="B15" s="202" t="s">
        <v>79</v>
      </c>
      <c r="C15" s="203" t="str">
        <f>'Table 11'!B2</f>
        <v>Woodlands in transition and new clearfell areas adjacent to canopy cover loss areas</v>
      </c>
      <c r="D15" s="205" t="s">
        <v>379</v>
      </c>
      <c r="E15" s="166"/>
    </row>
    <row r="16" spans="1:8" ht="17.100000000000001" customHeight="1" x14ac:dyDescent="0.2">
      <c r="B16" s="202" t="s">
        <v>80</v>
      </c>
      <c r="C16" s="203" t="str">
        <f>'Table 12'!B2</f>
        <v>New windblow in Great Britain 2006–15</v>
      </c>
      <c r="D16" s="205" t="s">
        <v>380</v>
      </c>
      <c r="E16" s="166"/>
    </row>
    <row r="17" spans="1:5" ht="17.100000000000001" customHeight="1" x14ac:dyDescent="0.2">
      <c r="B17" s="202" t="s">
        <v>92</v>
      </c>
      <c r="C17" s="203" t="str">
        <f>'Table 13'!B2</f>
        <v>Annual restocking estimates in Great Britain, based on administrative records</v>
      </c>
      <c r="D17" s="205" t="s">
        <v>381</v>
      </c>
      <c r="E17" s="166"/>
    </row>
    <row r="18" spans="1:5" ht="17.100000000000001" customHeight="1" x14ac:dyDescent="0.2">
      <c r="B18" s="202" t="s">
        <v>81</v>
      </c>
      <c r="C18" s="203" t="str">
        <f>'Table 14'!B2</f>
        <v>Total areas of woodland loss, ground under development and newly established habitats within observation periods 2006–15</v>
      </c>
      <c r="D18" s="205" t="s">
        <v>382</v>
      </c>
      <c r="E18" s="166"/>
    </row>
    <row r="19" spans="1:5" ht="17.100000000000001" customHeight="1" x14ac:dyDescent="0.2">
      <c r="B19" s="202" t="s">
        <v>93</v>
      </c>
      <c r="C19" s="203" t="str">
        <f>'Table 15'!B2</f>
        <v>Types of change at the edge of woodland broken down by IFT in Great Britain and countries 2006–15</v>
      </c>
      <c r="D19" s="205" t="s">
        <v>383</v>
      </c>
      <c r="E19" s="166"/>
    </row>
    <row r="20" spans="1:5" ht="17.100000000000001" customHeight="1" x14ac:dyDescent="0.2">
      <c r="B20" s="202" t="s">
        <v>82</v>
      </c>
      <c r="C20" s="203" t="str">
        <f>'Table 16'!B2</f>
        <v>Types of change inside woodland broken down by IFT in Great Britain and countries 2006–15</v>
      </c>
      <c r="D20" s="205" t="s">
        <v>384</v>
      </c>
      <c r="E20" s="166"/>
    </row>
    <row r="21" spans="1:5" ht="17.100000000000001" customHeight="1" x14ac:dyDescent="0.2">
      <c r="B21" s="202" t="s">
        <v>94</v>
      </c>
      <c r="C21" s="203" t="str">
        <f>'Table 17'!B2</f>
        <v>The most common causes of change at the edge of woodland in Great Britain and countries 2006–15</v>
      </c>
      <c r="D21" s="205" t="s">
        <v>385</v>
      </c>
      <c r="E21" s="166"/>
    </row>
    <row r="22" spans="1:5" ht="17.100000000000001" customHeight="1" x14ac:dyDescent="0.2">
      <c r="B22" s="202" t="s">
        <v>95</v>
      </c>
      <c r="C22" s="203" t="str">
        <f>'Table 18'!B2</f>
        <v>The most common causes of change inside woodland in Great Britain and countries 2006–15</v>
      </c>
      <c r="D22" s="205" t="s">
        <v>386</v>
      </c>
      <c r="E22" s="166"/>
    </row>
    <row r="23" spans="1:5" ht="17.100000000000001" customHeight="1" x14ac:dyDescent="0.2">
      <c r="B23" s="202" t="s">
        <v>83</v>
      </c>
      <c r="C23" s="203" t="str">
        <f>'Table 19'!B2</f>
        <v xml:space="preserve">Actual and enhanced potential woodland loss on ancient woodland sites in Great Britain and countries 2006–15 </v>
      </c>
      <c r="D23" s="205" t="s">
        <v>387</v>
      </c>
      <c r="E23" s="166"/>
    </row>
    <row r="24" spans="1:5" ht="17.100000000000001" customHeight="1" x14ac:dyDescent="0.2">
      <c r="B24" s="202" t="s">
        <v>87</v>
      </c>
      <c r="C24" s="203" t="str">
        <f>'Table 20'!B2</f>
        <v>Forestry Commission estimates of annual new planting in Great Britain and countries 2006–15</v>
      </c>
      <c r="D24" s="205" t="s">
        <v>388</v>
      </c>
      <c r="E24" s="166"/>
    </row>
    <row r="25" spans="1:5" ht="17.100000000000001" customHeight="1" x14ac:dyDescent="0.2">
      <c r="B25" s="202" t="s">
        <v>88</v>
      </c>
      <c r="C25" s="203" t="str">
        <f>'Table 21'!B2</f>
        <v>Preliminary field survey estimates of restocking within areas of apparent woodlands in transition and new clearfell identified in 2006 imagery</v>
      </c>
      <c r="D25" s="205" t="s">
        <v>389</v>
      </c>
      <c r="E25" s="166"/>
    </row>
    <row r="26" spans="1:5" ht="17.100000000000001" customHeight="1" x14ac:dyDescent="0.2">
      <c r="B26" s="202" t="s">
        <v>84</v>
      </c>
      <c r="C26" s="203" t="str">
        <f>'Table 22'!B2</f>
        <v>Preliminary field survey estimates of restocking within apparent woodlands in transition and new clearfell identified in imagery between 2006 and 2009</v>
      </c>
      <c r="D26" s="205" t="s">
        <v>390</v>
      </c>
      <c r="E26" s="166"/>
    </row>
    <row r="27" spans="1:5" ht="17.100000000000001" customHeight="1" x14ac:dyDescent="0.2">
      <c r="B27" s="202" t="s">
        <v>85</v>
      </c>
      <c r="C27" s="203" t="str">
        <f>'Table 24'!B2</f>
        <v xml:space="preserve">Woodland land-use changes broken down by country identified between the NIWT and NFI inventories </v>
      </c>
      <c r="D27" s="205" t="s">
        <v>391</v>
      </c>
      <c r="E27" s="166"/>
    </row>
    <row r="28" spans="1:5" ht="17.100000000000001" customHeight="1" x14ac:dyDescent="0.2">
      <c r="D28" s="206"/>
    </row>
    <row r="30" spans="1:5" ht="17.100000000000001" customHeight="1" x14ac:dyDescent="0.2">
      <c r="A30" s="204" t="s">
        <v>370</v>
      </c>
    </row>
    <row r="31" spans="1:5" ht="17.100000000000001" customHeight="1" x14ac:dyDescent="0.2">
      <c r="A31" s="93"/>
      <c r="B31" s="202" t="s">
        <v>392</v>
      </c>
      <c r="C31" s="203" t="str">
        <f>'Data for Figure 10 &amp; 11'!B2</f>
        <v>Annualised amounts of clearfell and apparent woodlands in transition in Great Britain 2006–15</v>
      </c>
      <c r="D31" s="205" t="s">
        <v>398</v>
      </c>
      <c r="E31" s="103"/>
    </row>
    <row r="32" spans="1:5" ht="17.100000000000001" customHeight="1" x14ac:dyDescent="0.2">
      <c r="A32" s="93"/>
      <c r="B32" s="202" t="s">
        <v>393</v>
      </c>
      <c r="C32" s="203" t="str">
        <f>'Data for Figure 10 &amp; 11'!B16</f>
        <v xml:space="preserve">New woodland loss, ground under development and newly established habitat in Great Britain 2006–15 </v>
      </c>
      <c r="D32" s="205" t="s">
        <v>399</v>
      </c>
      <c r="E32" s="103"/>
    </row>
    <row r="33" spans="1:5" ht="17.100000000000001" customHeight="1" x14ac:dyDescent="0.2">
      <c r="A33" s="93"/>
      <c r="B33" s="93"/>
      <c r="C33" s="165"/>
      <c r="E33" s="103"/>
    </row>
    <row r="34" spans="1:5" ht="17.100000000000001" customHeight="1" x14ac:dyDescent="0.2">
      <c r="A34" s="93"/>
      <c r="B34" s="93"/>
      <c r="C34" s="165"/>
      <c r="E34" s="103"/>
    </row>
    <row r="35" spans="1:5" ht="17.100000000000001" customHeight="1" x14ac:dyDescent="0.2">
      <c r="A35" s="93"/>
      <c r="B35" s="93"/>
      <c r="C35" s="165"/>
      <c r="E35" s="103"/>
    </row>
    <row r="36" spans="1:5" ht="17.100000000000001" customHeight="1" x14ac:dyDescent="0.2">
      <c r="A36" s="93"/>
      <c r="B36" s="93"/>
      <c r="C36" s="165"/>
      <c r="E36" s="103"/>
    </row>
    <row r="37" spans="1:5" ht="17.100000000000001" customHeight="1" x14ac:dyDescent="0.2">
      <c r="A37" s="93"/>
      <c r="B37" s="93"/>
      <c r="C37" s="165"/>
      <c r="E37" s="103"/>
    </row>
    <row r="38" spans="1:5" ht="17.100000000000001" customHeight="1" x14ac:dyDescent="0.2">
      <c r="A38" s="93"/>
      <c r="B38" s="93"/>
      <c r="C38" s="165"/>
      <c r="E38" s="103"/>
    </row>
    <row r="39" spans="1:5" ht="17.100000000000001" customHeight="1" x14ac:dyDescent="0.2">
      <c r="A39" s="93"/>
      <c r="B39" s="93"/>
      <c r="C39" s="165"/>
      <c r="E39" s="166"/>
    </row>
    <row r="40" spans="1:5" ht="17.100000000000001" customHeight="1" x14ac:dyDescent="0.2">
      <c r="A40" s="93"/>
      <c r="B40" s="93"/>
      <c r="C40" s="165"/>
      <c r="E40" s="166"/>
    </row>
    <row r="41" spans="1:5" ht="17.100000000000001" customHeight="1" x14ac:dyDescent="0.2">
      <c r="A41" s="93"/>
      <c r="B41" s="93"/>
      <c r="C41" s="165"/>
      <c r="E41" s="103"/>
    </row>
    <row r="42" spans="1:5" ht="17.100000000000001" customHeight="1" x14ac:dyDescent="0.2">
      <c r="A42" s="93"/>
      <c r="B42" s="93"/>
      <c r="C42" s="165"/>
    </row>
    <row r="43" spans="1:5" ht="17.100000000000001" customHeight="1" x14ac:dyDescent="0.2">
      <c r="A43" s="93"/>
      <c r="B43" s="93"/>
      <c r="C43" s="165"/>
      <c r="E43" s="166"/>
    </row>
    <row r="44" spans="1:5" ht="17.100000000000001" customHeight="1" x14ac:dyDescent="0.2">
      <c r="A44" s="93"/>
      <c r="B44" s="93"/>
      <c r="C44" s="165"/>
      <c r="E44" s="166"/>
    </row>
    <row r="45" spans="1:5" ht="17.100000000000001" customHeight="1" x14ac:dyDescent="0.2">
      <c r="A45" s="93"/>
      <c r="B45" s="93"/>
      <c r="C45" s="165"/>
      <c r="E45" s="167"/>
    </row>
    <row r="46" spans="1:5" ht="17.100000000000001" customHeight="1" x14ac:dyDescent="0.2">
      <c r="A46" s="93"/>
      <c r="B46" s="93"/>
      <c r="C46" s="165"/>
      <c r="E46" s="103"/>
    </row>
    <row r="47" spans="1:5" ht="17.100000000000001" customHeight="1" x14ac:dyDescent="0.2">
      <c r="A47" s="93"/>
      <c r="B47" s="93"/>
      <c r="C47" s="165"/>
      <c r="E47" s="166"/>
    </row>
    <row r="48" spans="1:5" ht="17.100000000000001" customHeight="1" x14ac:dyDescent="0.2">
      <c r="A48" s="93"/>
      <c r="B48" s="93"/>
      <c r="C48" s="165"/>
      <c r="E48" s="166"/>
    </row>
    <row r="49" spans="1:5" ht="17.100000000000001" customHeight="1" x14ac:dyDescent="0.2">
      <c r="A49" s="93"/>
      <c r="B49" s="93"/>
      <c r="C49" s="165"/>
      <c r="E49" s="166"/>
    </row>
    <row r="50" spans="1:5" ht="17.100000000000001" customHeight="1" x14ac:dyDescent="0.2">
      <c r="A50" s="93"/>
      <c r="B50" s="93"/>
      <c r="C50" s="165"/>
      <c r="E50" s="103"/>
    </row>
    <row r="51" spans="1:5" ht="17.100000000000001" customHeight="1" x14ac:dyDescent="0.2">
      <c r="A51" s="93"/>
      <c r="B51" s="93"/>
      <c r="C51" s="165"/>
      <c r="E51" s="103"/>
    </row>
    <row r="52" spans="1:5" ht="17.100000000000001" customHeight="1" x14ac:dyDescent="0.2">
      <c r="A52" s="93"/>
      <c r="B52" s="93"/>
      <c r="C52" s="165"/>
      <c r="E52" s="103"/>
    </row>
    <row r="53" spans="1:5" ht="17.100000000000001" customHeight="1" x14ac:dyDescent="0.2">
      <c r="A53" s="93"/>
      <c r="B53" s="93"/>
      <c r="C53" s="165"/>
      <c r="E53" s="103"/>
    </row>
  </sheetData>
  <mergeCells count="3">
    <mergeCell ref="A2:D2"/>
    <mergeCell ref="A1:D1"/>
    <mergeCell ref="A3:D3"/>
  </mergeCells>
  <hyperlinks>
    <hyperlink ref="D7" location="'Table 3'!A1" display="Go to Table 3"/>
    <hyperlink ref="D8" location="'Table 4'!A1" display="Go to Table 4"/>
    <hyperlink ref="D9" location="'Table 5'!A1" display="Go to Table 5"/>
    <hyperlink ref="D10" location="'Table 6'!A1" display="Go to Table 6"/>
    <hyperlink ref="D11" location="'Table 7'!A1" display="Go to Table 7"/>
    <hyperlink ref="D12" location="'Table 8'!A1" display="Go to Table 8"/>
    <hyperlink ref="D13" location="'Table 9'!A1" display="Go to Table 9"/>
    <hyperlink ref="D14" location="'Table 10'!A1" display="Go to Table 10"/>
    <hyperlink ref="D15" location="'Table 11'!A1" display="Go to Table 11"/>
    <hyperlink ref="D16" location="'Table 12'!A1" display="Go to Table 12"/>
    <hyperlink ref="D17" location="'Table 13'!A1" display="Go to Table 13"/>
    <hyperlink ref="D18" location="'Table 14'!A1" display="Go to Table 14"/>
    <hyperlink ref="D19" location="'Table 15'!A1" display="Go to Table 15"/>
    <hyperlink ref="D20" location="'Table 16'!A1" display="Go to Table 16"/>
    <hyperlink ref="D21" location="'Table 17'!A1" display="Go to Table 17"/>
    <hyperlink ref="D22" location="'Table 18'!A1" display="Go to Table 18"/>
    <hyperlink ref="D23" location="'Table 19'!A1" display="Go to Table 19"/>
    <hyperlink ref="D24" location="'Table 20'!A1" display="Go to Table 20"/>
    <hyperlink ref="D25" location="'Table 21'!A1" display="Go to Table 21"/>
    <hyperlink ref="D26" location="'Table 22'!A1" display="Go to Table 22"/>
    <hyperlink ref="D27" location="'Table 24'!A1" display="Go to Table 24"/>
    <hyperlink ref="D31" location="'Data for Figure 10 &amp; 11'!A1" display="Go to Figure 10"/>
    <hyperlink ref="D32" location="'Data for Figure 10 &amp; 11'!A1" display="Go to Figure 11"/>
  </hyperlinks>
  <pageMargins left="0.7" right="0.7" top="0.75" bottom="0.75" header="0.3" footer="0.3"/>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U26"/>
  <sheetViews>
    <sheetView showGridLines="0" zoomScale="80" zoomScaleNormal="80" workbookViewId="0">
      <selection activeCell="A17" sqref="A17"/>
    </sheetView>
  </sheetViews>
  <sheetFormatPr defaultRowHeight="17.100000000000001" customHeight="1" x14ac:dyDescent="0.2"/>
  <cols>
    <col min="1" max="1" width="11.625" style="5" customWidth="1"/>
    <col min="2" max="2" width="18.75" style="5" customWidth="1"/>
    <col min="3" max="3" width="22.875" style="5" customWidth="1"/>
    <col min="4" max="4" width="21.125" style="5" customWidth="1"/>
    <col min="5" max="6" width="14.625" style="5" customWidth="1"/>
    <col min="7" max="7" width="5.25" style="5" customWidth="1"/>
    <col min="8" max="10" width="9" style="5"/>
    <col min="11" max="11" width="20.25" style="5" bestFit="1" customWidth="1"/>
    <col min="12" max="14" width="12.625" style="5" customWidth="1"/>
    <col min="15" max="15" width="6.625" style="5" customWidth="1"/>
    <col min="16" max="16384" width="9" style="5"/>
  </cols>
  <sheetData>
    <row r="2" spans="1:21" s="81" customFormat="1" ht="17.100000000000001" customHeight="1" x14ac:dyDescent="0.2">
      <c r="A2" s="82" t="s">
        <v>77</v>
      </c>
      <c r="B2" s="83" t="s">
        <v>184</v>
      </c>
      <c r="C2" s="180"/>
      <c r="D2" s="180"/>
      <c r="E2" s="180"/>
      <c r="F2" s="180"/>
      <c r="G2" s="180"/>
    </row>
    <row r="3" spans="1:21" ht="17.100000000000001" customHeight="1" x14ac:dyDescent="0.2">
      <c r="A3" s="79"/>
      <c r="B3" s="79"/>
      <c r="C3" s="79"/>
      <c r="D3" s="79"/>
      <c r="E3" s="79"/>
      <c r="F3" s="79"/>
      <c r="G3" s="79"/>
    </row>
    <row r="4" spans="1:21" ht="62.25" customHeight="1" x14ac:dyDescent="0.2">
      <c r="A4" s="79"/>
      <c r="B4" s="243"/>
      <c r="C4" s="45" t="s">
        <v>234</v>
      </c>
      <c r="D4" s="45" t="s">
        <v>235</v>
      </c>
      <c r="E4" s="234" t="s">
        <v>247</v>
      </c>
      <c r="F4" s="234" t="s">
        <v>240</v>
      </c>
      <c r="G4" s="79"/>
    </row>
    <row r="5" spans="1:21" ht="17.100000000000001" customHeight="1" x14ac:dyDescent="0.2">
      <c r="A5" s="79"/>
      <c r="B5" s="243"/>
      <c r="C5" s="47" t="s">
        <v>199</v>
      </c>
      <c r="D5" s="47" t="s">
        <v>199</v>
      </c>
      <c r="E5" s="234"/>
      <c r="F5" s="234"/>
      <c r="G5" s="79"/>
    </row>
    <row r="6" spans="1:21" ht="17.100000000000001" customHeight="1" x14ac:dyDescent="0.2">
      <c r="A6" s="79"/>
      <c r="B6" s="6" t="s">
        <v>3</v>
      </c>
      <c r="C6" s="7">
        <v>654.271387</v>
      </c>
      <c r="D6" s="7">
        <v>6974.4427720000003</v>
      </c>
      <c r="E6" s="7">
        <v>1.3109554902310931</v>
      </c>
      <c r="F6" s="7">
        <v>9.3809843795216974</v>
      </c>
      <c r="G6" s="79"/>
      <c r="H6" s="125"/>
      <c r="I6" s="125"/>
      <c r="J6" s="88"/>
      <c r="L6" s="97"/>
      <c r="M6" s="89"/>
    </row>
    <row r="7" spans="1:21" ht="17.100000000000001" customHeight="1" x14ac:dyDescent="0.2">
      <c r="A7" s="79"/>
      <c r="B7" s="6" t="s">
        <v>12</v>
      </c>
      <c r="C7" s="7">
        <v>460.3246762</v>
      </c>
      <c r="D7" s="7">
        <v>1227.8971690000001</v>
      </c>
      <c r="E7" s="7">
        <v>0.22486228297354344</v>
      </c>
      <c r="F7" s="7">
        <v>37.48886208239152</v>
      </c>
      <c r="G7" s="79"/>
      <c r="H7" s="125"/>
      <c r="I7" s="125"/>
      <c r="J7" s="88"/>
      <c r="L7" s="97"/>
      <c r="M7" s="89"/>
      <c r="Q7" s="126"/>
    </row>
    <row r="8" spans="1:21" ht="17.100000000000001" customHeight="1" x14ac:dyDescent="0.2">
      <c r="A8" s="79"/>
      <c r="B8" s="6" t="s">
        <v>18</v>
      </c>
      <c r="C8" s="7">
        <v>1969.719488</v>
      </c>
      <c r="D8" s="7">
        <v>7116.5905769999999</v>
      </c>
      <c r="E8" s="7">
        <v>5.8851993488681202</v>
      </c>
      <c r="F8" s="7">
        <v>27.677853133295404</v>
      </c>
      <c r="G8" s="79"/>
      <c r="H8" s="125"/>
      <c r="I8" s="125"/>
      <c r="J8" s="88"/>
      <c r="L8" s="97"/>
      <c r="M8" s="89"/>
    </row>
    <row r="9" spans="1:21" ht="17.100000000000001" customHeight="1" x14ac:dyDescent="0.2">
      <c r="A9" s="79"/>
      <c r="B9" s="8" t="s">
        <v>19</v>
      </c>
      <c r="C9" s="9">
        <v>3084.3155510000001</v>
      </c>
      <c r="D9" s="9">
        <v>15318.93052</v>
      </c>
      <c r="E9" s="9">
        <v>1.0706043947463637</v>
      </c>
      <c r="F9" s="9">
        <v>20.134013578645046</v>
      </c>
      <c r="G9" s="79"/>
      <c r="H9" s="125"/>
      <c r="I9" s="125"/>
      <c r="J9" s="88"/>
      <c r="L9" s="97"/>
      <c r="M9" s="89"/>
    </row>
    <row r="10" spans="1:21" ht="17.100000000000001" customHeight="1" x14ac:dyDescent="0.25">
      <c r="A10" s="79"/>
      <c r="B10" s="79"/>
      <c r="C10" s="79"/>
      <c r="D10" s="79"/>
      <c r="E10" s="79"/>
      <c r="F10" s="79"/>
      <c r="G10" s="79"/>
      <c r="M10" s="89"/>
      <c r="Q10" s="126"/>
      <c r="R10" s="94"/>
      <c r="S10" s="94"/>
      <c r="T10" s="94"/>
      <c r="U10" s="94"/>
    </row>
    <row r="11" spans="1:21" s="81" customFormat="1" ht="17.100000000000001" customHeight="1" x14ac:dyDescent="0.25">
      <c r="A11" s="180" t="s">
        <v>197</v>
      </c>
      <c r="C11" s="190"/>
      <c r="D11" s="190"/>
      <c r="E11" s="190"/>
      <c r="F11" s="190"/>
      <c r="G11" s="190"/>
      <c r="R11" s="184"/>
      <c r="S11" s="184"/>
      <c r="T11" s="184"/>
      <c r="U11" s="184"/>
    </row>
    <row r="12" spans="1:21" ht="17.100000000000001" customHeight="1" x14ac:dyDescent="0.25">
      <c r="A12" s="178"/>
      <c r="B12" s="5" t="s">
        <v>279</v>
      </c>
      <c r="C12" s="90"/>
      <c r="D12" s="90"/>
      <c r="E12" s="90"/>
      <c r="F12" s="90"/>
      <c r="G12" s="90"/>
      <c r="R12" s="189"/>
      <c r="S12" s="189"/>
      <c r="T12" s="189"/>
      <c r="U12" s="189"/>
    </row>
    <row r="13" spans="1:21" ht="17.100000000000001" customHeight="1" x14ac:dyDescent="0.25">
      <c r="A13" s="178"/>
      <c r="B13" s="101" t="s">
        <v>299</v>
      </c>
      <c r="Q13" s="126"/>
      <c r="R13" s="189"/>
      <c r="S13" s="189"/>
      <c r="T13" s="189"/>
      <c r="U13" s="189"/>
    </row>
    <row r="14" spans="1:21" ht="17.100000000000001" customHeight="1" x14ac:dyDescent="0.25">
      <c r="A14" s="178"/>
      <c r="B14" s="5" t="s">
        <v>298</v>
      </c>
      <c r="R14" s="189"/>
      <c r="S14" s="189"/>
      <c r="T14" s="189"/>
      <c r="U14" s="189"/>
    </row>
    <row r="15" spans="1:21" ht="17.100000000000001" customHeight="1" x14ac:dyDescent="0.25">
      <c r="A15" s="4"/>
      <c r="B15" s="78"/>
      <c r="R15" s="94"/>
      <c r="S15" s="94"/>
      <c r="T15" s="94"/>
      <c r="U15" s="94"/>
    </row>
    <row r="17" spans="1:6" s="81" customFormat="1" ht="17.100000000000001" customHeight="1" x14ac:dyDescent="0.2">
      <c r="A17" s="161" t="s">
        <v>400</v>
      </c>
    </row>
    <row r="21" spans="1:6" ht="17.100000000000001" customHeight="1" x14ac:dyDescent="0.25">
      <c r="C21" s="94"/>
      <c r="D21" s="94"/>
      <c r="E21" s="94"/>
      <c r="F21" s="94"/>
    </row>
    <row r="22" spans="1:6" ht="17.100000000000001" customHeight="1" x14ac:dyDescent="0.25">
      <c r="C22" s="94"/>
      <c r="D22" s="94"/>
      <c r="E22" s="94"/>
      <c r="F22" s="94"/>
    </row>
    <row r="23" spans="1:6" ht="17.100000000000001" customHeight="1" x14ac:dyDescent="0.25">
      <c r="C23" s="122"/>
      <c r="D23" s="123"/>
      <c r="E23" s="123"/>
      <c r="F23" s="123"/>
    </row>
    <row r="24" spans="1:6" ht="17.100000000000001" customHeight="1" x14ac:dyDescent="0.25">
      <c r="C24" s="122"/>
      <c r="D24" s="123"/>
      <c r="E24" s="123"/>
      <c r="F24" s="123"/>
    </row>
    <row r="25" spans="1:6" ht="17.100000000000001" customHeight="1" x14ac:dyDescent="0.25">
      <c r="C25" s="122"/>
      <c r="D25" s="123"/>
      <c r="E25" s="123"/>
      <c r="F25" s="123"/>
    </row>
    <row r="26" spans="1:6" ht="17.100000000000001" customHeight="1" x14ac:dyDescent="0.25">
      <c r="C26" s="122"/>
      <c r="D26" s="123"/>
      <c r="E26" s="123"/>
      <c r="F26" s="123"/>
    </row>
  </sheetData>
  <mergeCells count="3">
    <mergeCell ref="E4:E5"/>
    <mergeCell ref="F4:F5"/>
    <mergeCell ref="B4:B5"/>
  </mergeCells>
  <hyperlinks>
    <hyperlink ref="A17" location="Index!A1" display="Return to Index Tab"/>
  </hyperlinks>
  <pageMargins left="0.7" right="0.7" top="0.75" bottom="0.75" header="0.3" footer="0.3"/>
  <pageSetup paperSize="9" scale="64" orientation="landscape" r:id="rId1"/>
  <headerFooter>
    <oddHeader>&amp;CReviwed on 9th May'16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L19"/>
  <sheetViews>
    <sheetView showGridLines="0" zoomScale="80" zoomScaleNormal="80" workbookViewId="0">
      <selection activeCell="A18" sqref="A18"/>
    </sheetView>
  </sheetViews>
  <sheetFormatPr defaultRowHeight="17.100000000000001" customHeight="1" x14ac:dyDescent="0.2"/>
  <cols>
    <col min="1" max="1" width="11.625" style="5" customWidth="1"/>
    <col min="2" max="2" width="16.625" style="5" customWidth="1"/>
    <col min="3" max="4" width="24.375" style="5" customWidth="1"/>
    <col min="5" max="5" width="15.625" style="5" customWidth="1"/>
    <col min="6" max="6" width="16.25" style="5" customWidth="1"/>
    <col min="7" max="10" width="9" style="5"/>
    <col min="11" max="11" width="12.125" style="5" customWidth="1"/>
    <col min="12" max="12" width="20.25" style="5" bestFit="1" customWidth="1"/>
    <col min="13" max="13" width="12.625" style="5" customWidth="1"/>
    <col min="14" max="14" width="6.625" style="5" customWidth="1"/>
    <col min="15" max="16384" width="9" style="5"/>
  </cols>
  <sheetData>
    <row r="2" spans="1:12" s="81" customFormat="1" ht="17.100000000000001" customHeight="1" x14ac:dyDescent="0.2">
      <c r="A2" s="82" t="s">
        <v>91</v>
      </c>
      <c r="B2" s="81" t="s">
        <v>300</v>
      </c>
      <c r="C2" s="180"/>
      <c r="D2" s="180"/>
    </row>
    <row r="3" spans="1:12" ht="17.100000000000001" customHeight="1" x14ac:dyDescent="0.2">
      <c r="A3" s="79"/>
      <c r="B3" s="79"/>
      <c r="C3" s="79"/>
      <c r="D3" s="79"/>
      <c r="E3" s="79"/>
      <c r="F3" s="79"/>
      <c r="G3" s="79"/>
    </row>
    <row r="4" spans="1:12" ht="48.75" customHeight="1" x14ac:dyDescent="0.2">
      <c r="A4" s="79"/>
      <c r="B4" s="250"/>
      <c r="C4" s="45" t="s">
        <v>236</v>
      </c>
      <c r="D4" s="45" t="s">
        <v>237</v>
      </c>
      <c r="E4" s="234" t="s">
        <v>247</v>
      </c>
      <c r="F4" s="234" t="s">
        <v>241</v>
      </c>
      <c r="G4" s="79"/>
    </row>
    <row r="5" spans="1:12" ht="17.100000000000001" customHeight="1" x14ac:dyDescent="0.2">
      <c r="A5" s="79"/>
      <c r="B5" s="250"/>
      <c r="C5" s="47" t="s">
        <v>199</v>
      </c>
      <c r="D5" s="47" t="s">
        <v>199</v>
      </c>
      <c r="E5" s="234"/>
      <c r="F5" s="234"/>
      <c r="G5" s="79"/>
    </row>
    <row r="6" spans="1:12" ht="17.100000000000001" customHeight="1" x14ac:dyDescent="0.2">
      <c r="A6" s="79"/>
      <c r="B6" s="6" t="s">
        <v>3</v>
      </c>
      <c r="C6" s="7">
        <v>1659.580911</v>
      </c>
      <c r="D6" s="7">
        <v>7418.0743986192165</v>
      </c>
      <c r="E6" s="7">
        <v>3.3252817561440584</v>
      </c>
      <c r="F6" s="7">
        <v>22.372125457637775</v>
      </c>
      <c r="G6" s="79"/>
      <c r="H6" s="125"/>
      <c r="I6" s="125"/>
      <c r="J6" s="88"/>
      <c r="L6" s="97"/>
    </row>
    <row r="7" spans="1:12" ht="17.100000000000001" customHeight="1" x14ac:dyDescent="0.2">
      <c r="A7" s="79"/>
      <c r="B7" s="6" t="s">
        <v>12</v>
      </c>
      <c r="C7" s="7">
        <v>1146.6769609999999</v>
      </c>
      <c r="D7" s="7">
        <v>2937.054543129344</v>
      </c>
      <c r="E7" s="7">
        <v>0.5601359488527563</v>
      </c>
      <c r="F7" s="7">
        <v>39.041731917523393</v>
      </c>
      <c r="G7" s="79"/>
      <c r="H7" s="125"/>
      <c r="I7" s="125"/>
      <c r="J7" s="88"/>
      <c r="L7" s="97"/>
    </row>
    <row r="8" spans="1:12" ht="17.100000000000001" customHeight="1" x14ac:dyDescent="0.2">
      <c r="A8" s="79"/>
      <c r="B8" s="6" t="s">
        <v>18</v>
      </c>
      <c r="C8" s="7">
        <v>177.1076912</v>
      </c>
      <c r="D8" s="7">
        <v>555.72512407439967</v>
      </c>
      <c r="E8" s="7">
        <v>0.52916878534217771</v>
      </c>
      <c r="F8" s="7">
        <v>31.86965705302341</v>
      </c>
      <c r="G8" s="79"/>
      <c r="H8" s="125"/>
      <c r="I8" s="125"/>
      <c r="J8" s="88"/>
      <c r="L8" s="97"/>
    </row>
    <row r="9" spans="1:12" ht="17.100000000000001" customHeight="1" x14ac:dyDescent="0.2">
      <c r="A9" s="79"/>
      <c r="B9" s="8" t="s">
        <v>19</v>
      </c>
      <c r="C9" s="9">
        <v>2983.3655629999998</v>
      </c>
      <c r="D9" s="9">
        <v>10910.854065822959</v>
      </c>
      <c r="E9" s="9">
        <v>1.0355633948826009</v>
      </c>
      <c r="F9" s="9">
        <v>27.343098395432321</v>
      </c>
      <c r="G9" s="79"/>
      <c r="H9" s="125"/>
      <c r="I9" s="125"/>
      <c r="J9" s="88"/>
      <c r="L9" s="97"/>
    </row>
    <row r="10" spans="1:12" ht="17.100000000000001" customHeight="1" x14ac:dyDescent="0.2">
      <c r="A10" s="79"/>
      <c r="B10" s="79"/>
      <c r="C10" s="79"/>
      <c r="D10" s="79"/>
      <c r="E10" s="79"/>
      <c r="F10" s="79"/>
      <c r="G10" s="79"/>
    </row>
    <row r="11" spans="1:12" s="81" customFormat="1" ht="17.100000000000001" customHeight="1" x14ac:dyDescent="0.2">
      <c r="A11" s="180" t="s">
        <v>197</v>
      </c>
      <c r="C11" s="183"/>
      <c r="D11" s="183"/>
    </row>
    <row r="12" spans="1:12" ht="17.100000000000001" customHeight="1" x14ac:dyDescent="0.2">
      <c r="A12" s="178"/>
      <c r="B12" s="92" t="s">
        <v>279</v>
      </c>
    </row>
    <row r="13" spans="1:12" ht="17.100000000000001" customHeight="1" x14ac:dyDescent="0.2">
      <c r="A13" s="178"/>
      <c r="B13" s="92" t="s">
        <v>302</v>
      </c>
    </row>
    <row r="14" spans="1:12" ht="17.100000000000001" customHeight="1" x14ac:dyDescent="0.2">
      <c r="A14" s="178"/>
      <c r="B14" s="92" t="s">
        <v>303</v>
      </c>
    </row>
    <row r="15" spans="1:12" ht="17.100000000000001" customHeight="1" x14ac:dyDescent="0.2">
      <c r="A15" s="178"/>
      <c r="B15" s="5" t="s">
        <v>301</v>
      </c>
    </row>
    <row r="16" spans="1:12" ht="17.100000000000001" customHeight="1" x14ac:dyDescent="0.25">
      <c r="D16" s="122"/>
      <c r="E16" s="123"/>
    </row>
    <row r="17" spans="1:5" ht="17.100000000000001" customHeight="1" x14ac:dyDescent="0.25">
      <c r="D17" s="122"/>
      <c r="E17" s="123"/>
    </row>
    <row r="18" spans="1:5" ht="17.100000000000001" customHeight="1" x14ac:dyDescent="0.25">
      <c r="A18" s="161" t="s">
        <v>400</v>
      </c>
      <c r="D18" s="122"/>
      <c r="E18" s="123"/>
    </row>
    <row r="19" spans="1:5" ht="17.100000000000001" customHeight="1" x14ac:dyDescent="0.25">
      <c r="D19" s="122"/>
      <c r="E19" s="123"/>
    </row>
  </sheetData>
  <mergeCells count="3">
    <mergeCell ref="B4:B5"/>
    <mergeCell ref="E4:E5"/>
    <mergeCell ref="F4:F5"/>
  </mergeCells>
  <hyperlinks>
    <hyperlink ref="A18" location="Index!A1" display="Return to Index Tab"/>
  </hyperlinks>
  <pageMargins left="0.7" right="0.7" top="0.75" bottom="0.75" header="0.3" footer="0.3"/>
  <pageSetup paperSize="9" scale="68" orientation="landscape" r:id="rId1"/>
  <headerFooter>
    <oddHeader>&amp;CReviwed on 9th May'16</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L22"/>
  <sheetViews>
    <sheetView showGridLines="0" zoomScale="80" zoomScaleNormal="80" workbookViewId="0">
      <selection activeCell="A19" sqref="A19"/>
    </sheetView>
  </sheetViews>
  <sheetFormatPr defaultRowHeight="17.100000000000001" customHeight="1" x14ac:dyDescent="0.2"/>
  <cols>
    <col min="1" max="1" width="11.625" style="5" customWidth="1"/>
    <col min="2" max="2" width="17.625" style="5" customWidth="1"/>
    <col min="3" max="3" width="24.75" style="5" customWidth="1"/>
    <col min="4" max="4" width="17" style="5" customWidth="1"/>
    <col min="5" max="5" width="14.625" style="5" customWidth="1"/>
    <col min="6" max="8" width="9" style="5"/>
    <col min="9" max="9" width="15.75" style="5" customWidth="1"/>
    <col min="10" max="10" width="9" style="5"/>
    <col min="11" max="11" width="38.25" style="5" bestFit="1" customWidth="1"/>
    <col min="12" max="16384" width="9" style="5"/>
  </cols>
  <sheetData>
    <row r="2" spans="1:12" s="109" customFormat="1" ht="17.100000000000001" customHeight="1" x14ac:dyDescent="0.2">
      <c r="A2" s="111" t="s">
        <v>79</v>
      </c>
      <c r="B2" s="170" t="s">
        <v>149</v>
      </c>
      <c r="C2" s="170"/>
      <c r="D2" s="170"/>
      <c r="E2" s="170"/>
    </row>
    <row r="3" spans="1:12" ht="17.100000000000001" customHeight="1" x14ac:dyDescent="0.2">
      <c r="A3" s="79"/>
      <c r="B3" s="79"/>
      <c r="C3" s="79"/>
      <c r="D3" s="79"/>
      <c r="E3" s="79"/>
    </row>
    <row r="4" spans="1:12" ht="45" x14ac:dyDescent="0.2">
      <c r="A4" s="79"/>
      <c r="B4" s="243"/>
      <c r="C4" s="45" t="s">
        <v>238</v>
      </c>
      <c r="D4" s="234" t="s">
        <v>143</v>
      </c>
      <c r="E4" s="79"/>
    </row>
    <row r="5" spans="1:12" ht="17.100000000000001" customHeight="1" x14ac:dyDescent="0.2">
      <c r="A5" s="79"/>
      <c r="B5" s="243"/>
      <c r="C5" s="46" t="s">
        <v>193</v>
      </c>
      <c r="D5" s="234"/>
      <c r="E5" s="79"/>
    </row>
    <row r="6" spans="1:12" ht="17.100000000000001" customHeight="1" x14ac:dyDescent="0.25">
      <c r="A6" s="79"/>
      <c r="B6" s="6" t="s">
        <v>3</v>
      </c>
      <c r="C6" s="22">
        <v>1.3770001683963002</v>
      </c>
      <c r="D6" s="44">
        <v>2.7590782153648874</v>
      </c>
      <c r="E6" s="79"/>
      <c r="F6" s="125"/>
      <c r="G6" s="88"/>
      <c r="I6" s="94"/>
      <c r="J6" s="94"/>
    </row>
    <row r="7" spans="1:12" ht="17.100000000000001" customHeight="1" x14ac:dyDescent="0.25">
      <c r="A7" s="79"/>
      <c r="B7" s="6" t="s">
        <v>12</v>
      </c>
      <c r="C7" s="22">
        <v>13.379557433448452</v>
      </c>
      <c r="D7" s="44">
        <v>6.5357300731662624</v>
      </c>
      <c r="E7" s="79"/>
      <c r="F7" s="125"/>
      <c r="G7" s="88"/>
      <c r="H7" s="126"/>
      <c r="I7" s="94"/>
      <c r="J7" s="94"/>
    </row>
    <row r="8" spans="1:12" ht="17.100000000000001" customHeight="1" x14ac:dyDescent="0.25">
      <c r="A8" s="79"/>
      <c r="B8" s="6" t="s">
        <v>18</v>
      </c>
      <c r="C8" s="22">
        <v>1.5752413948625001</v>
      </c>
      <c r="D8" s="44">
        <v>4.7065633902866155</v>
      </c>
      <c r="E8" s="79"/>
      <c r="F8" s="125"/>
      <c r="G8" s="88"/>
      <c r="I8" s="94"/>
      <c r="J8" s="94"/>
    </row>
    <row r="9" spans="1:12" ht="17.100000000000001" customHeight="1" x14ac:dyDescent="0.25">
      <c r="A9" s="79"/>
      <c r="B9" s="8" t="s">
        <v>19</v>
      </c>
      <c r="C9" s="21">
        <v>16.331798996707253</v>
      </c>
      <c r="D9" s="43">
        <v>5.6689711188338263</v>
      </c>
      <c r="E9" s="79"/>
      <c r="F9" s="125"/>
      <c r="G9" s="88"/>
      <c r="I9" s="94"/>
      <c r="J9" s="94"/>
    </row>
    <row r="10" spans="1:12" ht="17.100000000000001" customHeight="1" x14ac:dyDescent="0.25">
      <c r="A10" s="79"/>
      <c r="B10" s="79"/>
      <c r="C10" s="79"/>
      <c r="D10" s="79"/>
      <c r="E10" s="79"/>
      <c r="H10" s="126"/>
      <c r="I10" s="94"/>
      <c r="J10" s="94"/>
      <c r="K10" s="94"/>
      <c r="L10" s="94"/>
    </row>
    <row r="11" spans="1:12" s="109" customFormat="1" ht="17.100000000000001" customHeight="1" x14ac:dyDescent="0.2">
      <c r="A11" s="170" t="s">
        <v>197</v>
      </c>
      <c r="C11" s="172"/>
      <c r="D11" s="172"/>
      <c r="E11" s="172"/>
      <c r="I11" s="193"/>
      <c r="J11" s="193"/>
      <c r="K11" s="193"/>
      <c r="L11" s="193"/>
    </row>
    <row r="12" spans="1:12" s="92" customFormat="1" ht="17.100000000000001" customHeight="1" x14ac:dyDescent="0.2">
      <c r="A12" s="173"/>
      <c r="B12" s="102" t="s">
        <v>282</v>
      </c>
      <c r="C12" s="191"/>
      <c r="H12" s="127"/>
      <c r="I12" s="192"/>
      <c r="J12" s="192"/>
      <c r="K12" s="192"/>
      <c r="L12" s="192"/>
    </row>
    <row r="13" spans="1:12" s="92" customFormat="1" ht="17.100000000000001" customHeight="1" x14ac:dyDescent="0.2">
      <c r="A13" s="173"/>
      <c r="B13" s="102" t="s">
        <v>304</v>
      </c>
      <c r="C13" s="191"/>
      <c r="I13" s="192"/>
      <c r="J13" s="192"/>
      <c r="K13" s="192"/>
      <c r="L13" s="192"/>
    </row>
    <row r="14" spans="1:12" s="92" customFormat="1" ht="17.100000000000001" customHeight="1" x14ac:dyDescent="0.2">
      <c r="A14" s="173"/>
      <c r="B14" s="128" t="s">
        <v>305</v>
      </c>
      <c r="C14" s="191"/>
      <c r="I14" s="192"/>
      <c r="J14" s="192"/>
      <c r="K14" s="192"/>
      <c r="L14" s="192"/>
    </row>
    <row r="15" spans="1:12" s="92" customFormat="1" ht="17.100000000000001" customHeight="1" x14ac:dyDescent="0.2">
      <c r="A15" s="173"/>
      <c r="B15" s="128" t="s">
        <v>306</v>
      </c>
      <c r="C15" s="191"/>
      <c r="H15" s="127"/>
      <c r="I15" s="192"/>
      <c r="J15" s="192"/>
      <c r="K15" s="192"/>
      <c r="L15" s="192"/>
    </row>
    <row r="16" spans="1:12" s="92" customFormat="1" ht="17.100000000000001" customHeight="1" x14ac:dyDescent="0.2">
      <c r="A16" s="173"/>
      <c r="B16" s="128" t="s">
        <v>307</v>
      </c>
    </row>
    <row r="17" spans="1:1" s="92" customFormat="1" ht="17.100000000000001" customHeight="1" x14ac:dyDescent="0.2"/>
    <row r="18" spans="1:1" s="92" customFormat="1" ht="17.100000000000001" customHeight="1" x14ac:dyDescent="0.2"/>
    <row r="19" spans="1:1" s="109" customFormat="1" ht="17.100000000000001" customHeight="1" x14ac:dyDescent="0.2">
      <c r="A19" s="161" t="s">
        <v>400</v>
      </c>
    </row>
    <row r="20" spans="1:1" s="92" customFormat="1" ht="17.100000000000001" customHeight="1" x14ac:dyDescent="0.2"/>
    <row r="21" spans="1:1" s="92" customFormat="1" ht="17.100000000000001" customHeight="1" x14ac:dyDescent="0.2"/>
    <row r="22" spans="1:1" s="92" customFormat="1" ht="17.100000000000001" customHeight="1" x14ac:dyDescent="0.2"/>
  </sheetData>
  <mergeCells count="2">
    <mergeCell ref="B4:B5"/>
    <mergeCell ref="D4:D5"/>
  </mergeCells>
  <hyperlinks>
    <hyperlink ref="A19" location="Index!A1" display="Return to Index Tab"/>
  </hyperlinks>
  <pageMargins left="0.7" right="0.7" top="0.75" bottom="0.75" header="0.3" footer="0.3"/>
  <pageSetup paperSize="9" scale="88" orientation="landscape" r:id="rId1"/>
  <headerFooter>
    <oddHeader>&amp;CReviwed on 9th May'16</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2:O31"/>
  <sheetViews>
    <sheetView showGridLines="0" zoomScale="80" zoomScaleNormal="80" workbookViewId="0">
      <selection activeCell="A30" sqref="A30"/>
    </sheetView>
  </sheetViews>
  <sheetFormatPr defaultColWidth="8.75" defaultRowHeight="18" customHeight="1" x14ac:dyDescent="0.2"/>
  <cols>
    <col min="1" max="1" width="11.625" style="5" customWidth="1"/>
    <col min="2" max="2" width="24.625" style="5" customWidth="1"/>
    <col min="3" max="3" width="12.625" style="5" customWidth="1"/>
    <col min="4" max="4" width="2.625" style="5" customWidth="1"/>
    <col min="5" max="5" width="24.625" style="5" customWidth="1"/>
    <col min="6" max="6" width="14.375" style="5" bestFit="1" customWidth="1"/>
    <col min="7" max="7" width="25.625" style="5" customWidth="1"/>
    <col min="8" max="8" width="12.625" style="5" customWidth="1"/>
    <col min="9" max="9" width="2.625" style="5" customWidth="1"/>
    <col min="10" max="10" width="25.625" style="5" customWidth="1"/>
    <col min="11" max="11" width="12.625" style="5" customWidth="1"/>
    <col min="12" max="12" width="14.25" style="5" customWidth="1"/>
    <col min="13" max="13" width="3.25" style="5" customWidth="1"/>
    <col min="14" max="14" width="24.375" style="5" customWidth="1"/>
    <col min="15" max="15" width="14.5" style="5" customWidth="1"/>
    <col min="16" max="16384" width="8.75" style="5"/>
  </cols>
  <sheetData>
    <row r="2" spans="1:7" s="109" customFormat="1" ht="18" customHeight="1" x14ac:dyDescent="0.2">
      <c r="A2" s="111" t="s">
        <v>80</v>
      </c>
      <c r="B2" s="81" t="s">
        <v>315</v>
      </c>
      <c r="C2" s="171"/>
    </row>
    <row r="3" spans="1:7" ht="18" customHeight="1" x14ac:dyDescent="0.2">
      <c r="A3" s="79"/>
      <c r="B3" s="79"/>
      <c r="C3" s="79"/>
      <c r="D3" s="79"/>
      <c r="E3" s="79"/>
      <c r="F3" s="79"/>
      <c r="G3" s="79"/>
    </row>
    <row r="4" spans="1:7" ht="18" customHeight="1" x14ac:dyDescent="0.2">
      <c r="A4" s="79"/>
      <c r="B4" s="251"/>
      <c r="C4" s="25" t="s">
        <v>203</v>
      </c>
      <c r="D4" s="79"/>
      <c r="E4" s="251"/>
      <c r="F4" s="25" t="s">
        <v>203</v>
      </c>
      <c r="G4" s="79"/>
    </row>
    <row r="5" spans="1:7" ht="18" customHeight="1" x14ac:dyDescent="0.2">
      <c r="A5" s="79"/>
      <c r="B5" s="251"/>
      <c r="C5" s="26" t="s">
        <v>199</v>
      </c>
      <c r="D5" s="79"/>
      <c r="E5" s="251"/>
      <c r="F5" s="26" t="s">
        <v>199</v>
      </c>
      <c r="G5" s="79"/>
    </row>
    <row r="6" spans="1:7" ht="18" customHeight="1" x14ac:dyDescent="0.2">
      <c r="A6" s="79"/>
      <c r="B6" s="242" t="s">
        <v>3</v>
      </c>
      <c r="C6" s="242"/>
      <c r="D6" s="79"/>
      <c r="E6" s="240" t="s">
        <v>18</v>
      </c>
      <c r="F6" s="240"/>
      <c r="G6" s="79"/>
    </row>
    <row r="7" spans="1:7" ht="18" customHeight="1" x14ac:dyDescent="0.2">
      <c r="A7" s="79"/>
      <c r="B7" s="24" t="s">
        <v>227</v>
      </c>
      <c r="C7" s="27">
        <v>0</v>
      </c>
      <c r="D7" s="79"/>
      <c r="E7" s="24" t="s">
        <v>227</v>
      </c>
      <c r="F7" s="27">
        <v>21.031336834699999</v>
      </c>
      <c r="G7" s="79"/>
    </row>
    <row r="8" spans="1:7" ht="18" customHeight="1" x14ac:dyDescent="0.2">
      <c r="A8" s="79"/>
      <c r="B8" s="24" t="s">
        <v>228</v>
      </c>
      <c r="C8" s="27">
        <v>77.546008911099989</v>
      </c>
      <c r="D8" s="79"/>
      <c r="E8" s="24" t="s">
        <v>228</v>
      </c>
      <c r="F8" s="27">
        <v>16.573839603300001</v>
      </c>
      <c r="G8" s="79"/>
    </row>
    <row r="9" spans="1:7" ht="18" customHeight="1" x14ac:dyDescent="0.2">
      <c r="A9" s="79"/>
      <c r="B9" s="24" t="s">
        <v>229</v>
      </c>
      <c r="C9" s="27">
        <v>42.2451701349</v>
      </c>
      <c r="D9" s="79"/>
      <c r="E9" s="24" t="s">
        <v>229</v>
      </c>
      <c r="F9" s="27">
        <v>38.8739468379</v>
      </c>
      <c r="G9" s="79"/>
    </row>
    <row r="10" spans="1:7" ht="18" customHeight="1" x14ac:dyDescent="0.2">
      <c r="A10" s="79"/>
      <c r="B10" s="24" t="s">
        <v>196</v>
      </c>
      <c r="C10" s="27">
        <v>66.439115516299992</v>
      </c>
      <c r="D10" s="79"/>
      <c r="E10" s="24" t="s">
        <v>196</v>
      </c>
      <c r="F10" s="27">
        <v>63.7001803231</v>
      </c>
      <c r="G10" s="79"/>
    </row>
    <row r="11" spans="1:7" ht="18" customHeight="1" x14ac:dyDescent="0.2">
      <c r="A11" s="79"/>
      <c r="B11" s="23" t="s">
        <v>1</v>
      </c>
      <c r="C11" s="28">
        <f>SUM(C7:C10)</f>
        <v>186.2302945623</v>
      </c>
      <c r="D11" s="79"/>
      <c r="E11" s="23" t="s">
        <v>1</v>
      </c>
      <c r="F11" s="28">
        <f>SUM(F7:F10)</f>
        <v>140.17930359900001</v>
      </c>
      <c r="G11" s="79"/>
    </row>
    <row r="12" spans="1:7" ht="18" customHeight="1" x14ac:dyDescent="0.2">
      <c r="A12" s="79"/>
      <c r="B12" s="241" t="s">
        <v>12</v>
      </c>
      <c r="C12" s="241"/>
      <c r="D12" s="79"/>
      <c r="E12" s="248" t="s">
        <v>19</v>
      </c>
      <c r="F12" s="248"/>
      <c r="G12" s="79"/>
    </row>
    <row r="13" spans="1:7" ht="18" customHeight="1" x14ac:dyDescent="0.2">
      <c r="A13" s="79"/>
      <c r="B13" s="24" t="s">
        <v>227</v>
      </c>
      <c r="C13" s="27">
        <v>182.5795738612</v>
      </c>
      <c r="D13" s="79"/>
      <c r="E13" s="24" t="s">
        <v>227</v>
      </c>
      <c r="F13" s="27">
        <v>203.6109106959</v>
      </c>
      <c r="G13" s="79"/>
    </row>
    <row r="14" spans="1:7" ht="18" customHeight="1" x14ac:dyDescent="0.2">
      <c r="A14" s="79"/>
      <c r="B14" s="24" t="s">
        <v>228</v>
      </c>
      <c r="C14" s="27">
        <v>1248.7771296399999</v>
      </c>
      <c r="D14" s="79"/>
      <c r="E14" s="24" t="s">
        <v>228</v>
      </c>
      <c r="F14" s="27">
        <v>1342.8969781543999</v>
      </c>
      <c r="G14" s="79"/>
    </row>
    <row r="15" spans="1:7" ht="18" customHeight="1" x14ac:dyDescent="0.2">
      <c r="A15" s="79"/>
      <c r="B15" s="24" t="s">
        <v>229</v>
      </c>
      <c r="C15" s="27">
        <v>1557.58906673</v>
      </c>
      <c r="D15" s="79"/>
      <c r="E15" s="24" t="s">
        <v>229</v>
      </c>
      <c r="F15" s="27">
        <v>1638.7081837027999</v>
      </c>
      <c r="G15" s="79"/>
    </row>
    <row r="16" spans="1:7" ht="18" customHeight="1" x14ac:dyDescent="0.2">
      <c r="A16" s="79"/>
      <c r="B16" s="24" t="s">
        <v>196</v>
      </c>
      <c r="C16" s="27">
        <v>797.86918176200004</v>
      </c>
      <c r="D16" s="79"/>
      <c r="E16" s="24" t="s">
        <v>196</v>
      </c>
      <c r="F16" s="27">
        <v>928.00847760140005</v>
      </c>
      <c r="G16" s="79"/>
    </row>
    <row r="17" spans="1:15" ht="18" customHeight="1" x14ac:dyDescent="0.2">
      <c r="A17" s="79"/>
      <c r="B17" s="23" t="s">
        <v>1</v>
      </c>
      <c r="C17" s="28">
        <f>SUM(C13:C16)</f>
        <v>3786.8149519932003</v>
      </c>
      <c r="D17" s="79"/>
      <c r="E17" s="23" t="s">
        <v>1</v>
      </c>
      <c r="F17" s="28">
        <f>SUM(F13:F16)</f>
        <v>4113.2245501545003</v>
      </c>
      <c r="G17" s="79"/>
    </row>
    <row r="18" spans="1:15" ht="18" customHeight="1" x14ac:dyDescent="0.2">
      <c r="A18" s="79"/>
      <c r="B18" s="79"/>
      <c r="C18" s="79"/>
      <c r="D18" s="79"/>
      <c r="E18" s="79"/>
      <c r="F18" s="79"/>
      <c r="G18" s="79"/>
    </row>
    <row r="19" spans="1:15" s="109" customFormat="1" ht="18" customHeight="1" x14ac:dyDescent="0.2">
      <c r="A19" s="170" t="s">
        <v>197</v>
      </c>
    </row>
    <row r="20" spans="1:15" s="92" customFormat="1" ht="18" customHeight="1" x14ac:dyDescent="0.2">
      <c r="B20" s="92" t="s">
        <v>316</v>
      </c>
      <c r="F20" s="93"/>
    </row>
    <row r="21" spans="1:15" s="92" customFormat="1" ht="18" customHeight="1" x14ac:dyDescent="0.2">
      <c r="A21" s="173"/>
      <c r="B21" s="92" t="s">
        <v>308</v>
      </c>
      <c r="F21" s="93"/>
    </row>
    <row r="22" spans="1:15" ht="18" customHeight="1" x14ac:dyDescent="0.2">
      <c r="B22" s="128" t="s">
        <v>312</v>
      </c>
    </row>
    <row r="23" spans="1:15" ht="18" customHeight="1" x14ac:dyDescent="0.2">
      <c r="B23" s="128" t="s">
        <v>313</v>
      </c>
    </row>
    <row r="24" spans="1:15" s="92" customFormat="1" ht="18" customHeight="1" x14ac:dyDescent="0.2">
      <c r="B24" s="92" t="s">
        <v>314</v>
      </c>
    </row>
    <row r="25" spans="1:15" s="92" customFormat="1" ht="18" customHeight="1" x14ac:dyDescent="0.2">
      <c r="B25" s="92" t="s">
        <v>309</v>
      </c>
    </row>
    <row r="26" spans="1:15" s="92" customFormat="1" ht="18" customHeight="1" x14ac:dyDescent="0.2">
      <c r="B26" s="92" t="s">
        <v>310</v>
      </c>
      <c r="O26" s="92" t="s">
        <v>144</v>
      </c>
    </row>
    <row r="27" spans="1:15" s="92" customFormat="1" ht="18" customHeight="1" x14ac:dyDescent="0.2">
      <c r="B27" s="92" t="s">
        <v>311</v>
      </c>
    </row>
    <row r="28" spans="1:15" s="92" customFormat="1" ht="18" customHeight="1" x14ac:dyDescent="0.2"/>
    <row r="29" spans="1:15" s="92" customFormat="1" ht="18" customHeight="1" x14ac:dyDescent="0.2"/>
    <row r="30" spans="1:15" s="109" customFormat="1" ht="18" customHeight="1" x14ac:dyDescent="0.2">
      <c r="A30" s="161" t="s">
        <v>400</v>
      </c>
    </row>
    <row r="31" spans="1:15" s="92" customFormat="1" ht="18" customHeight="1" x14ac:dyDescent="0.2"/>
  </sheetData>
  <mergeCells count="6">
    <mergeCell ref="B4:B5"/>
    <mergeCell ref="E4:E5"/>
    <mergeCell ref="E12:F12"/>
    <mergeCell ref="E6:F6"/>
    <mergeCell ref="B12:C12"/>
    <mergeCell ref="B6:C6"/>
  </mergeCells>
  <hyperlinks>
    <hyperlink ref="A30" location="Index!A1" display="Return to Index Tab"/>
  </hyperlinks>
  <pageMargins left="0.75" right="0.75" top="1" bottom="1" header="0.5" footer="0.5"/>
  <pageSetup paperSize="9" scale="5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pageSetUpPr fitToPage="1"/>
  </sheetPr>
  <dimension ref="A2:M33"/>
  <sheetViews>
    <sheetView showGridLines="0" zoomScale="80" zoomScaleNormal="80" workbookViewId="0">
      <selection activeCell="A33" sqref="A33"/>
    </sheetView>
  </sheetViews>
  <sheetFormatPr defaultColWidth="8.75" defaultRowHeight="17.100000000000001" customHeight="1" x14ac:dyDescent="0.2"/>
  <cols>
    <col min="1" max="1" width="11.625" style="5" customWidth="1"/>
    <col min="2" max="2" width="14.625" style="5" customWidth="1"/>
    <col min="3" max="3" width="14.625" style="78" customWidth="1"/>
    <col min="4" max="5" width="14.625" style="5" customWidth="1"/>
    <col min="6" max="6" width="2.625" style="5" customWidth="1"/>
    <col min="7" max="10" width="14.625" style="5" customWidth="1"/>
    <col min="11" max="11" width="12.125" style="5" customWidth="1"/>
    <col min="12" max="18" width="9.875" style="5" bestFit="1" customWidth="1"/>
    <col min="19" max="16384" width="8.75" style="5"/>
  </cols>
  <sheetData>
    <row r="2" spans="1:13" s="81" customFormat="1" ht="17.100000000000001" customHeight="1" x14ac:dyDescent="0.2">
      <c r="A2" s="82" t="s">
        <v>92</v>
      </c>
      <c r="B2" s="81" t="s">
        <v>141</v>
      </c>
      <c r="C2" s="175"/>
    </row>
    <row r="3" spans="1:13" ht="17.100000000000001" customHeight="1" x14ac:dyDescent="0.2">
      <c r="A3" s="79"/>
      <c r="B3" s="79"/>
      <c r="C3" s="79"/>
      <c r="D3" s="79"/>
      <c r="E3" s="79"/>
      <c r="F3" s="79"/>
      <c r="G3" s="79"/>
      <c r="H3" s="79"/>
      <c r="I3" s="79"/>
      <c r="J3" s="79"/>
      <c r="K3" s="79"/>
    </row>
    <row r="4" spans="1:13" ht="30" x14ac:dyDescent="0.2">
      <c r="A4" s="79"/>
      <c r="B4" s="237"/>
      <c r="C4" s="29" t="s">
        <v>208</v>
      </c>
      <c r="D4" s="29" t="s">
        <v>209</v>
      </c>
      <c r="E4" s="29" t="s">
        <v>243</v>
      </c>
      <c r="F4" s="79"/>
      <c r="G4" s="237"/>
      <c r="H4" s="29" t="s">
        <v>208</v>
      </c>
      <c r="I4" s="29" t="s">
        <v>209</v>
      </c>
      <c r="J4" s="29" t="s">
        <v>243</v>
      </c>
      <c r="K4" s="79"/>
    </row>
    <row r="5" spans="1:13" ht="17.100000000000001" customHeight="1" x14ac:dyDescent="0.2">
      <c r="A5" s="79"/>
      <c r="B5" s="237"/>
      <c r="C5" s="30" t="s">
        <v>193</v>
      </c>
      <c r="D5" s="30" t="s">
        <v>193</v>
      </c>
      <c r="E5" s="30" t="s">
        <v>193</v>
      </c>
      <c r="F5" s="79"/>
      <c r="G5" s="237"/>
      <c r="H5" s="30" t="s">
        <v>193</v>
      </c>
      <c r="I5" s="30" t="s">
        <v>193</v>
      </c>
      <c r="J5" s="30" t="s">
        <v>193</v>
      </c>
      <c r="K5" s="79"/>
    </row>
    <row r="6" spans="1:13" ht="17.100000000000001" customHeight="1" x14ac:dyDescent="0.2">
      <c r="A6" s="79"/>
      <c r="B6" s="255" t="s">
        <v>3</v>
      </c>
      <c r="C6" s="255"/>
      <c r="D6" s="255"/>
      <c r="E6" s="255"/>
      <c r="F6" s="79"/>
      <c r="G6" s="253" t="s">
        <v>18</v>
      </c>
      <c r="H6" s="253"/>
      <c r="I6" s="253"/>
      <c r="J6" s="253"/>
      <c r="K6" s="79"/>
    </row>
    <row r="7" spans="1:13" ht="17.100000000000001" customHeight="1" x14ac:dyDescent="0.2">
      <c r="A7" s="79"/>
      <c r="B7" s="37" t="s">
        <v>39</v>
      </c>
      <c r="C7" s="54">
        <v>1.8273499999999998</v>
      </c>
      <c r="D7" s="54">
        <v>0.93179999999999996</v>
      </c>
      <c r="E7" s="54">
        <v>2.7591499999999995</v>
      </c>
      <c r="F7" s="79"/>
      <c r="G7" s="37" t="s">
        <v>39</v>
      </c>
      <c r="H7" s="54">
        <v>2.1245400000000001</v>
      </c>
      <c r="I7" s="54">
        <v>0.85450000000000004</v>
      </c>
      <c r="J7" s="54">
        <v>2.9790399999999999</v>
      </c>
      <c r="K7" s="79"/>
      <c r="L7" s="88"/>
    </row>
    <row r="8" spans="1:13" ht="17.100000000000001" customHeight="1" x14ac:dyDescent="0.2">
      <c r="A8" s="79"/>
      <c r="B8" s="37" t="s">
        <v>40</v>
      </c>
      <c r="C8" s="54">
        <v>2.0155500000000002</v>
      </c>
      <c r="D8" s="54">
        <v>1.4835</v>
      </c>
      <c r="E8" s="54">
        <v>3.49905</v>
      </c>
      <c r="F8" s="79"/>
      <c r="G8" s="37" t="s">
        <v>40</v>
      </c>
      <c r="H8" s="54">
        <v>1.5322</v>
      </c>
      <c r="I8" s="54">
        <v>0.79349999999999998</v>
      </c>
      <c r="J8" s="54">
        <v>2.3256999999999999</v>
      </c>
      <c r="K8" s="79"/>
      <c r="L8" s="88"/>
      <c r="M8" s="88"/>
    </row>
    <row r="9" spans="1:13" ht="17.100000000000001" customHeight="1" x14ac:dyDescent="0.2">
      <c r="A9" s="79"/>
      <c r="B9" s="37" t="s">
        <v>41</v>
      </c>
      <c r="C9" s="54">
        <v>1.7407999999999999</v>
      </c>
      <c r="D9" s="54">
        <v>1.7224999999999999</v>
      </c>
      <c r="E9" s="54">
        <v>3.4633000000000003</v>
      </c>
      <c r="F9" s="79"/>
      <c r="G9" s="37" t="s">
        <v>41</v>
      </c>
      <c r="H9" s="54">
        <v>1.3855</v>
      </c>
      <c r="I9" s="54">
        <v>0.84150000000000003</v>
      </c>
      <c r="J9" s="54">
        <v>2.2269999999999999</v>
      </c>
      <c r="K9" s="79"/>
      <c r="L9" s="88"/>
      <c r="M9" s="88"/>
    </row>
    <row r="10" spans="1:13" ht="17.100000000000001" customHeight="1" x14ac:dyDescent="0.2">
      <c r="A10" s="79"/>
      <c r="B10" s="37" t="s">
        <v>42</v>
      </c>
      <c r="C10" s="54">
        <v>1.4762</v>
      </c>
      <c r="D10" s="54">
        <v>1.3077999999999999</v>
      </c>
      <c r="E10" s="54">
        <v>2.7839999999999998</v>
      </c>
      <c r="F10" s="79"/>
      <c r="G10" s="37" t="s">
        <v>42</v>
      </c>
      <c r="H10" s="54">
        <v>1.2894348</v>
      </c>
      <c r="I10" s="54">
        <v>0.77147679999999996</v>
      </c>
      <c r="J10" s="54">
        <v>2.0609115999999998</v>
      </c>
      <c r="K10" s="79"/>
      <c r="L10" s="88"/>
      <c r="M10" s="88"/>
    </row>
    <row r="11" spans="1:13" ht="17.100000000000001" customHeight="1" x14ac:dyDescent="0.2">
      <c r="A11" s="79"/>
      <c r="B11" s="37" t="s">
        <v>43</v>
      </c>
      <c r="C11" s="54">
        <v>2.2811999999999997</v>
      </c>
      <c r="D11" s="54">
        <v>1.6864000000000001</v>
      </c>
      <c r="E11" s="54">
        <v>3.9676</v>
      </c>
      <c r="F11" s="79"/>
      <c r="G11" s="37" t="s">
        <v>43</v>
      </c>
      <c r="H11" s="54">
        <v>1.3333904000000001</v>
      </c>
      <c r="I11" s="54">
        <v>0.77551119999999996</v>
      </c>
      <c r="J11" s="54">
        <v>2.1089016000000003</v>
      </c>
      <c r="K11" s="79"/>
      <c r="L11" s="88"/>
    </row>
    <row r="12" spans="1:13" ht="17.100000000000001" customHeight="1" x14ac:dyDescent="0.2">
      <c r="A12" s="79"/>
      <c r="B12" s="37" t="s">
        <v>44</v>
      </c>
      <c r="C12" s="54">
        <v>2.0467</v>
      </c>
      <c r="D12" s="54">
        <v>1.5831</v>
      </c>
      <c r="E12" s="54">
        <v>3.6298000000000004</v>
      </c>
      <c r="F12" s="79"/>
      <c r="G12" s="37" t="s">
        <v>44</v>
      </c>
      <c r="H12" s="54">
        <v>1.4038060799999998</v>
      </c>
      <c r="I12" s="54">
        <v>0.57909399999999989</v>
      </c>
      <c r="J12" s="54">
        <v>1.9829000799999998</v>
      </c>
      <c r="K12" s="79"/>
      <c r="L12" s="88"/>
    </row>
    <row r="13" spans="1:13" ht="17.100000000000001" customHeight="1" x14ac:dyDescent="0.2">
      <c r="A13" s="79"/>
      <c r="B13" s="37" t="s">
        <v>45</v>
      </c>
      <c r="C13" s="54">
        <v>2.1789700000000001</v>
      </c>
      <c r="D13" s="54">
        <v>1.7998899999999998</v>
      </c>
      <c r="E13" s="54">
        <v>3.9788600000000001</v>
      </c>
      <c r="F13" s="79"/>
      <c r="G13" s="37" t="s">
        <v>45</v>
      </c>
      <c r="H13" s="54">
        <v>1.35294464</v>
      </c>
      <c r="I13" s="54">
        <v>0.60333479999999995</v>
      </c>
      <c r="J13" s="54">
        <v>1.9562794399999999</v>
      </c>
      <c r="K13" s="79"/>
      <c r="L13" s="88"/>
    </row>
    <row r="14" spans="1:13" ht="17.100000000000001" customHeight="1" x14ac:dyDescent="0.2">
      <c r="A14" s="79"/>
      <c r="B14" s="37" t="s">
        <v>46</v>
      </c>
      <c r="C14" s="54">
        <v>2.6146700000000003</v>
      </c>
      <c r="D14" s="54">
        <v>1.8789400000000001</v>
      </c>
      <c r="E14" s="54">
        <v>4.4936100000000003</v>
      </c>
      <c r="F14" s="79"/>
      <c r="G14" s="37" t="s">
        <v>46</v>
      </c>
      <c r="H14" s="54">
        <v>1.42924048</v>
      </c>
      <c r="I14" s="54">
        <v>0.83131200000000005</v>
      </c>
      <c r="J14" s="54">
        <v>2.2605524799999999</v>
      </c>
      <c r="K14" s="79"/>
      <c r="L14" s="88"/>
    </row>
    <row r="15" spans="1:13" ht="17.100000000000001" customHeight="1" x14ac:dyDescent="0.2">
      <c r="A15" s="79"/>
      <c r="B15" s="37" t="s">
        <v>47</v>
      </c>
      <c r="C15" s="54">
        <v>2.0137700000000001</v>
      </c>
      <c r="D15" s="54">
        <v>4.3926699999999999</v>
      </c>
      <c r="E15" s="54">
        <v>6.4064400000000008</v>
      </c>
      <c r="F15" s="79"/>
      <c r="G15" s="37" t="s">
        <v>47</v>
      </c>
      <c r="H15" s="54">
        <v>1.3032672000000001</v>
      </c>
      <c r="I15" s="54">
        <v>0.63763119999999995</v>
      </c>
      <c r="J15" s="54">
        <v>1.9408984</v>
      </c>
      <c r="K15" s="79"/>
      <c r="L15" s="88"/>
    </row>
    <row r="16" spans="1:13" ht="17.100000000000001" customHeight="1" x14ac:dyDescent="0.2">
      <c r="A16" s="79"/>
      <c r="B16" s="8" t="s">
        <v>1</v>
      </c>
      <c r="C16" s="21">
        <f>SUM(C7:C15)</f>
        <v>18.195210000000003</v>
      </c>
      <c r="D16" s="21">
        <f>SUM(D7:D15)</f>
        <v>16.7866</v>
      </c>
      <c r="E16" s="21">
        <f>SUM(E7:E15)</f>
        <v>34.981810000000003</v>
      </c>
      <c r="F16" s="79"/>
      <c r="G16" s="8" t="s">
        <v>1</v>
      </c>
      <c r="H16" s="21">
        <f>SUM(H7:H15)</f>
        <v>13.154323600000001</v>
      </c>
      <c r="I16" s="21">
        <f>SUM(I7:I15)</f>
        <v>6.6878599999999988</v>
      </c>
      <c r="J16" s="21">
        <f>SUM(J7:J15)</f>
        <v>19.842183599999998</v>
      </c>
      <c r="K16" s="79"/>
      <c r="L16" s="88"/>
    </row>
    <row r="17" spans="1:13" ht="17.100000000000001" customHeight="1" x14ac:dyDescent="0.2">
      <c r="A17" s="79"/>
      <c r="B17" s="254" t="s">
        <v>12</v>
      </c>
      <c r="C17" s="254"/>
      <c r="D17" s="254"/>
      <c r="E17" s="254"/>
      <c r="F17" s="79"/>
      <c r="G17" s="252" t="s">
        <v>19</v>
      </c>
      <c r="H17" s="252"/>
      <c r="I17" s="252"/>
      <c r="J17" s="252"/>
      <c r="K17" s="79"/>
    </row>
    <row r="18" spans="1:13" ht="17.100000000000001" customHeight="1" x14ac:dyDescent="0.2">
      <c r="A18" s="79"/>
      <c r="B18" s="37" t="s">
        <v>39</v>
      </c>
      <c r="C18" s="54">
        <v>10.619807199999999</v>
      </c>
      <c r="D18" s="54">
        <v>1.7821032000000001</v>
      </c>
      <c r="E18" s="54">
        <v>12.401910399999998</v>
      </c>
      <c r="F18" s="79"/>
      <c r="G18" s="37" t="s">
        <v>39</v>
      </c>
      <c r="H18" s="54">
        <v>14.571697199999999</v>
      </c>
      <c r="I18" s="54">
        <v>3.5684031999999997</v>
      </c>
      <c r="J18" s="54">
        <v>18.140100399999998</v>
      </c>
      <c r="K18" s="79"/>
      <c r="L18" s="88"/>
    </row>
    <row r="19" spans="1:13" ht="17.100000000000001" customHeight="1" x14ac:dyDescent="0.2">
      <c r="A19" s="79"/>
      <c r="B19" s="37" t="s">
        <v>40</v>
      </c>
      <c r="C19" s="54">
        <v>10.7788232</v>
      </c>
      <c r="D19" s="54">
        <v>1.7721224</v>
      </c>
      <c r="E19" s="54">
        <v>12.550945599999999</v>
      </c>
      <c r="F19" s="79"/>
      <c r="G19" s="37" t="s">
        <v>40</v>
      </c>
      <c r="H19" s="54">
        <v>14.326573199999999</v>
      </c>
      <c r="I19" s="54">
        <v>4.0491223999999999</v>
      </c>
      <c r="J19" s="54">
        <v>18.3756956</v>
      </c>
      <c r="K19" s="79"/>
      <c r="L19" s="88"/>
      <c r="M19" s="88"/>
    </row>
    <row r="20" spans="1:13" ht="17.100000000000001" customHeight="1" x14ac:dyDescent="0.2">
      <c r="A20" s="79"/>
      <c r="B20" s="37" t="s">
        <v>41</v>
      </c>
      <c r="C20" s="54">
        <v>8.1681039999999996</v>
      </c>
      <c r="D20" s="54">
        <v>1.4255280000000001</v>
      </c>
      <c r="E20" s="54">
        <v>9.5936319999999995</v>
      </c>
      <c r="F20" s="79"/>
      <c r="G20" s="37" t="s">
        <v>41</v>
      </c>
      <c r="H20" s="54">
        <v>11.294403999999998</v>
      </c>
      <c r="I20" s="54">
        <v>3.9895280000000004</v>
      </c>
      <c r="J20" s="54">
        <v>15.283931999999998</v>
      </c>
      <c r="K20" s="79"/>
      <c r="L20" s="88"/>
      <c r="M20" s="88"/>
    </row>
    <row r="21" spans="1:13" ht="17.100000000000001" customHeight="1" x14ac:dyDescent="0.2">
      <c r="A21" s="79"/>
      <c r="B21" s="37" t="s">
        <v>42</v>
      </c>
      <c r="C21" s="54">
        <v>8.0375519999999998</v>
      </c>
      <c r="D21" s="54">
        <v>1.5111920000000001</v>
      </c>
      <c r="E21" s="54">
        <v>9.5487439999999992</v>
      </c>
      <c r="F21" s="79"/>
      <c r="G21" s="37" t="s">
        <v>42</v>
      </c>
      <c r="H21" s="54">
        <v>10.803186799999999</v>
      </c>
      <c r="I21" s="54">
        <v>3.5904687999999996</v>
      </c>
      <c r="J21" s="54">
        <v>14.393655599999999</v>
      </c>
      <c r="K21" s="79"/>
      <c r="L21" s="88"/>
      <c r="M21" s="88"/>
    </row>
    <row r="22" spans="1:13" ht="17.100000000000001" customHeight="1" x14ac:dyDescent="0.2">
      <c r="A22" s="79"/>
      <c r="B22" s="37" t="s">
        <v>43</v>
      </c>
      <c r="C22" s="54">
        <v>5.6382320000000004</v>
      </c>
      <c r="D22" s="54">
        <v>1.266608</v>
      </c>
      <c r="E22" s="54">
        <v>6.9048400000000001</v>
      </c>
      <c r="F22" s="79"/>
      <c r="G22" s="37" t="s">
        <v>43</v>
      </c>
      <c r="H22" s="54">
        <v>9.2528223999999994</v>
      </c>
      <c r="I22" s="54">
        <v>3.7285191999999996</v>
      </c>
      <c r="J22" s="54">
        <v>12.9813416</v>
      </c>
      <c r="K22" s="79"/>
      <c r="L22" s="88"/>
      <c r="M22" s="5" t="s">
        <v>144</v>
      </c>
    </row>
    <row r="23" spans="1:13" ht="17.100000000000001" customHeight="1" x14ac:dyDescent="0.2">
      <c r="A23" s="79"/>
      <c r="B23" s="37" t="s">
        <v>44</v>
      </c>
      <c r="C23" s="54">
        <v>4.5838320000000001</v>
      </c>
      <c r="D23" s="54">
        <v>1.0938079999999999</v>
      </c>
      <c r="E23" s="54">
        <v>5.6776400000000002</v>
      </c>
      <c r="F23" s="79"/>
      <c r="G23" s="37" t="s">
        <v>44</v>
      </c>
      <c r="H23" s="54">
        <v>8.0343380799999995</v>
      </c>
      <c r="I23" s="54">
        <v>3.2560020000000001</v>
      </c>
      <c r="J23" s="54">
        <v>11.29034008</v>
      </c>
      <c r="K23" s="79"/>
      <c r="L23" s="88"/>
    </row>
    <row r="24" spans="1:13" ht="17.100000000000001" customHeight="1" x14ac:dyDescent="0.2">
      <c r="A24" s="79"/>
      <c r="B24" s="37" t="s">
        <v>45</v>
      </c>
      <c r="C24" s="54">
        <v>5.125335999999999</v>
      </c>
      <c r="D24" s="54">
        <v>0.912192</v>
      </c>
      <c r="E24" s="54">
        <v>6.0375279999999991</v>
      </c>
      <c r="F24" s="79"/>
      <c r="G24" s="37" t="s">
        <v>45</v>
      </c>
      <c r="H24" s="54">
        <v>8.6572506399999991</v>
      </c>
      <c r="I24" s="54">
        <v>3.3154167999999999</v>
      </c>
      <c r="J24" s="54">
        <v>11.972667439999997</v>
      </c>
      <c r="K24" s="79"/>
      <c r="L24" s="88"/>
    </row>
    <row r="25" spans="1:13" ht="17.100000000000001" customHeight="1" x14ac:dyDescent="0.2">
      <c r="A25" s="79"/>
      <c r="B25" s="37" t="s">
        <v>46</v>
      </c>
      <c r="C25" s="54">
        <v>6.509512</v>
      </c>
      <c r="D25" s="54">
        <v>1.3831279999999999</v>
      </c>
      <c r="E25" s="54">
        <v>7.8926399999999992</v>
      </c>
      <c r="F25" s="79"/>
      <c r="G25" s="37" t="s">
        <v>46</v>
      </c>
      <c r="H25" s="54">
        <v>10.55342248</v>
      </c>
      <c r="I25" s="54">
        <v>4.0933799999999998</v>
      </c>
      <c r="J25" s="54">
        <v>14.646802479999998</v>
      </c>
      <c r="K25" s="79"/>
      <c r="L25" s="88"/>
    </row>
    <row r="26" spans="1:13" ht="17.100000000000001" customHeight="1" x14ac:dyDescent="0.2">
      <c r="A26" s="79"/>
      <c r="B26" s="37" t="s">
        <v>47</v>
      </c>
      <c r="C26" s="54">
        <v>6.5827599999999995</v>
      </c>
      <c r="D26" s="54">
        <v>1.8701679999999998</v>
      </c>
      <c r="E26" s="54">
        <v>8.452928</v>
      </c>
      <c r="F26" s="79"/>
      <c r="G26" s="37" t="s">
        <v>47</v>
      </c>
      <c r="H26" s="54">
        <v>9.8997971999999983</v>
      </c>
      <c r="I26" s="54">
        <v>6.9004692000000007</v>
      </c>
      <c r="J26" s="54">
        <v>16.800266400000002</v>
      </c>
      <c r="K26" s="79"/>
      <c r="L26" s="88"/>
    </row>
    <row r="27" spans="1:13" ht="17.100000000000001" customHeight="1" x14ac:dyDescent="0.2">
      <c r="A27" s="79"/>
      <c r="B27" s="8" t="s">
        <v>1</v>
      </c>
      <c r="C27" s="21">
        <f>SUM(C18:C26)</f>
        <v>66.043958399999994</v>
      </c>
      <c r="D27" s="21">
        <f>SUM(D18:D26)</f>
        <v>13.016849599999999</v>
      </c>
      <c r="E27" s="21">
        <f>SUM(E18:E26)</f>
        <v>79.060807999999994</v>
      </c>
      <c r="F27" s="79"/>
      <c r="G27" s="8" t="s">
        <v>1</v>
      </c>
      <c r="H27" s="21">
        <f>SUM(H18:H26)</f>
        <v>97.393491999999981</v>
      </c>
      <c r="I27" s="21">
        <f>SUM(I18:I26)</f>
        <v>36.491309600000001</v>
      </c>
      <c r="J27" s="21">
        <f>SUM(J18:J26)</f>
        <v>133.88480159999997</v>
      </c>
      <c r="K27" s="79"/>
      <c r="L27" s="88"/>
    </row>
    <row r="28" spans="1:13" ht="17.100000000000001" customHeight="1" x14ac:dyDescent="0.2">
      <c r="A28" s="79"/>
      <c r="B28" s="79"/>
      <c r="C28" s="79"/>
      <c r="D28" s="79"/>
      <c r="E28" s="79"/>
      <c r="F28" s="79"/>
      <c r="G28" s="79"/>
      <c r="H28" s="79"/>
      <c r="I28" s="79"/>
      <c r="J28" s="79"/>
      <c r="K28" s="79"/>
    </row>
    <row r="29" spans="1:13" s="81" customFormat="1" ht="17.100000000000001" customHeight="1" x14ac:dyDescent="0.2">
      <c r="A29" s="170" t="s">
        <v>197</v>
      </c>
      <c r="H29" s="194"/>
    </row>
    <row r="30" spans="1:13" ht="17.100000000000001" customHeight="1" x14ac:dyDescent="0.2">
      <c r="A30" s="178"/>
      <c r="B30" s="5" t="s">
        <v>317</v>
      </c>
      <c r="C30" s="5"/>
    </row>
    <row r="31" spans="1:13" ht="17.100000000000001" customHeight="1" x14ac:dyDescent="0.2">
      <c r="C31" s="5"/>
    </row>
    <row r="32" spans="1:13" ht="17.100000000000001" customHeight="1" x14ac:dyDescent="0.2">
      <c r="C32" s="5"/>
    </row>
    <row r="33" spans="1:1" s="81" customFormat="1" ht="17.100000000000001" customHeight="1" x14ac:dyDescent="0.2">
      <c r="A33" s="161" t="s">
        <v>400</v>
      </c>
    </row>
  </sheetData>
  <mergeCells count="6">
    <mergeCell ref="B4:B5"/>
    <mergeCell ref="G4:G5"/>
    <mergeCell ref="G17:J17"/>
    <mergeCell ref="G6:J6"/>
    <mergeCell ref="B17:E17"/>
    <mergeCell ref="B6:E6"/>
  </mergeCells>
  <phoneticPr fontId="23" type="noConversion"/>
  <hyperlinks>
    <hyperlink ref="A33" location="Index!A1" display="Return to Index Tab"/>
  </hyperlinks>
  <pageMargins left="0.75" right="0.75" top="1" bottom="1" header="0.5" footer="0.5"/>
  <pageSetup paperSize="9" scale="6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46"/>
  <sheetViews>
    <sheetView showGridLines="0" zoomScale="80" zoomScaleNormal="80" workbookViewId="0">
      <selection activeCell="I10" sqref="I10"/>
    </sheetView>
  </sheetViews>
  <sheetFormatPr defaultColWidth="8.75" defaultRowHeight="18" customHeight="1" x14ac:dyDescent="0.2"/>
  <cols>
    <col min="1" max="1" width="11.625" style="5" customWidth="1"/>
    <col min="2" max="2" width="24" style="5" customWidth="1"/>
    <col min="3" max="3" width="16.625" style="78" customWidth="1"/>
    <col min="4" max="6" width="16.625" style="5" customWidth="1"/>
    <col min="7" max="7" width="11.75" style="86" customWidth="1"/>
    <col min="8" max="8" width="12.625" style="5" customWidth="1"/>
    <col min="9" max="12" width="15.625" style="5" customWidth="1"/>
    <col min="13" max="16384" width="8.75" style="5"/>
  </cols>
  <sheetData>
    <row r="2" spans="1:13" s="109" customFormat="1" ht="18" customHeight="1" x14ac:dyDescent="0.2">
      <c r="A2" s="111" t="s">
        <v>81</v>
      </c>
      <c r="B2" s="129" t="s">
        <v>328</v>
      </c>
      <c r="C2" s="171"/>
      <c r="G2" s="177"/>
    </row>
    <row r="3" spans="1:13" ht="18" customHeight="1" x14ac:dyDescent="0.2">
      <c r="A3" s="91"/>
      <c r="B3" s="4"/>
    </row>
    <row r="4" spans="1:13" ht="45" x14ac:dyDescent="0.2">
      <c r="A4" s="79"/>
      <c r="B4" s="236"/>
      <c r="C4" s="13" t="s">
        <v>200</v>
      </c>
      <c r="D4" s="13" t="s">
        <v>201</v>
      </c>
      <c r="E4" s="13" t="s">
        <v>202</v>
      </c>
      <c r="F4" s="13" t="s">
        <v>195</v>
      </c>
      <c r="G4" s="79"/>
    </row>
    <row r="5" spans="1:13" ht="18" customHeight="1" x14ac:dyDescent="0.2">
      <c r="A5" s="79"/>
      <c r="B5" s="236"/>
      <c r="C5" s="14" t="s">
        <v>199</v>
      </c>
      <c r="D5" s="14" t="s">
        <v>199</v>
      </c>
      <c r="E5" s="14" t="s">
        <v>199</v>
      </c>
      <c r="F5" s="14" t="s">
        <v>199</v>
      </c>
      <c r="G5" s="79"/>
    </row>
    <row r="6" spans="1:13" ht="18" customHeight="1" x14ac:dyDescent="0.2">
      <c r="A6" s="79"/>
      <c r="B6" s="242" t="s">
        <v>3</v>
      </c>
      <c r="C6" s="242"/>
      <c r="D6" s="242"/>
      <c r="E6" s="242"/>
      <c r="F6" s="242"/>
      <c r="G6" s="79"/>
    </row>
    <row r="7" spans="1:13" ht="18" customHeight="1" x14ac:dyDescent="0.25">
      <c r="A7" s="79"/>
      <c r="B7" s="24" t="s">
        <v>227</v>
      </c>
      <c r="C7" s="27">
        <v>156.95298134405076</v>
      </c>
      <c r="D7" s="27">
        <v>98.184613213500114</v>
      </c>
      <c r="E7" s="27">
        <v>15.133914568350001</v>
      </c>
      <c r="F7" s="27">
        <v>270.27150912590088</v>
      </c>
      <c r="G7" s="79"/>
      <c r="J7" s="94"/>
      <c r="K7" s="94"/>
      <c r="L7" s="94"/>
      <c r="M7" s="94"/>
    </row>
    <row r="8" spans="1:13" ht="18" customHeight="1" x14ac:dyDescent="0.25">
      <c r="A8" s="79"/>
      <c r="B8" s="24" t="s">
        <v>228</v>
      </c>
      <c r="C8" s="27">
        <v>618.58244056189903</v>
      </c>
      <c r="D8" s="27">
        <v>188.10113835414987</v>
      </c>
      <c r="E8" s="27">
        <v>26.574511197949999</v>
      </c>
      <c r="F8" s="27">
        <v>833.25809011399883</v>
      </c>
      <c r="G8" s="79"/>
      <c r="J8" s="94"/>
      <c r="K8" s="94"/>
      <c r="L8" s="94"/>
      <c r="M8" s="94"/>
    </row>
    <row r="9" spans="1:13" ht="18" customHeight="1" x14ac:dyDescent="0.25">
      <c r="A9" s="79"/>
      <c r="B9" s="24" t="s">
        <v>229</v>
      </c>
      <c r="C9" s="27">
        <v>177.60308342720057</v>
      </c>
      <c r="D9" s="27">
        <v>62.077697326300694</v>
      </c>
      <c r="E9" s="27">
        <v>22.860293797249799</v>
      </c>
      <c r="F9" s="27">
        <v>262.54107455075109</v>
      </c>
      <c r="G9" s="79"/>
      <c r="J9" s="94"/>
      <c r="K9" s="94"/>
      <c r="L9" s="94"/>
      <c r="M9" s="94"/>
    </row>
    <row r="10" spans="1:13" ht="18" customHeight="1" x14ac:dyDescent="0.25">
      <c r="A10" s="79"/>
      <c r="B10" s="24" t="s">
        <v>196</v>
      </c>
      <c r="C10" s="27">
        <v>256.00317906779986</v>
      </c>
      <c r="D10" s="27">
        <v>101.8565658456</v>
      </c>
      <c r="E10" s="27">
        <v>22.084467851250096</v>
      </c>
      <c r="F10" s="27">
        <v>379.94421276464993</v>
      </c>
      <c r="G10" s="79"/>
      <c r="J10" s="94"/>
      <c r="K10" s="94"/>
      <c r="L10" s="94"/>
      <c r="M10" s="94"/>
    </row>
    <row r="11" spans="1:13" ht="18" customHeight="1" x14ac:dyDescent="0.25">
      <c r="A11" s="79"/>
      <c r="B11" s="8" t="s">
        <v>1</v>
      </c>
      <c r="C11" s="28">
        <v>1209.1416844009502</v>
      </c>
      <c r="D11" s="28">
        <v>450.22001473955072</v>
      </c>
      <c r="E11" s="28">
        <v>86.653187414799888</v>
      </c>
      <c r="F11" s="28">
        <v>1746.0148865553006</v>
      </c>
      <c r="G11" s="79"/>
      <c r="J11" s="94"/>
      <c r="K11" s="94"/>
      <c r="L11" s="94"/>
      <c r="M11" s="94"/>
    </row>
    <row r="12" spans="1:13" ht="18" customHeight="1" x14ac:dyDescent="0.25">
      <c r="A12" s="79"/>
      <c r="B12" s="249" t="s">
        <v>12</v>
      </c>
      <c r="C12" s="249"/>
      <c r="D12" s="249"/>
      <c r="E12" s="249"/>
      <c r="F12" s="249"/>
      <c r="G12" s="79"/>
      <c r="J12" s="94"/>
      <c r="K12" s="94"/>
      <c r="L12" s="94"/>
      <c r="M12" s="94"/>
    </row>
    <row r="13" spans="1:13" ht="18" customHeight="1" x14ac:dyDescent="0.25">
      <c r="A13" s="79"/>
      <c r="B13" s="24" t="s">
        <v>227</v>
      </c>
      <c r="C13" s="27">
        <v>258.20407623155</v>
      </c>
      <c r="D13" s="27">
        <v>63.696960978050008</v>
      </c>
      <c r="E13" s="27">
        <v>24.335387833949802</v>
      </c>
      <c r="F13" s="27">
        <v>346.23642504354984</v>
      </c>
      <c r="G13" s="79"/>
      <c r="J13" s="94"/>
      <c r="K13" s="94"/>
      <c r="L13" s="94"/>
      <c r="M13" s="94"/>
    </row>
    <row r="14" spans="1:13" ht="18" customHeight="1" x14ac:dyDescent="0.25">
      <c r="A14" s="79"/>
      <c r="B14" s="24" t="s">
        <v>228</v>
      </c>
      <c r="C14" s="27">
        <v>865.37752659355374</v>
      </c>
      <c r="D14" s="27">
        <v>59.500965507901</v>
      </c>
      <c r="E14" s="27">
        <v>30.0456542244</v>
      </c>
      <c r="F14" s="27">
        <v>954.92414632585474</v>
      </c>
      <c r="G14" s="79"/>
      <c r="J14" s="94"/>
      <c r="K14" s="94"/>
      <c r="L14" s="94"/>
      <c r="M14" s="94"/>
    </row>
    <row r="15" spans="1:13" ht="18" customHeight="1" x14ac:dyDescent="0.25">
      <c r="A15" s="79"/>
      <c r="B15" s="24" t="s">
        <v>229</v>
      </c>
      <c r="C15" s="27">
        <v>423.55041036454622</v>
      </c>
      <c r="D15" s="27">
        <v>43.011317323150692</v>
      </c>
      <c r="E15" s="27">
        <v>59.93711093675109</v>
      </c>
      <c r="F15" s="27">
        <v>526.49883862444801</v>
      </c>
      <c r="G15" s="79"/>
      <c r="J15" s="94"/>
      <c r="K15" s="94"/>
      <c r="L15" s="94"/>
      <c r="M15" s="94"/>
    </row>
    <row r="16" spans="1:13" ht="18" customHeight="1" x14ac:dyDescent="0.25">
      <c r="A16" s="79"/>
      <c r="B16" s="24" t="s">
        <v>196</v>
      </c>
      <c r="C16" s="27">
        <v>153.66365191704784</v>
      </c>
      <c r="D16" s="27">
        <v>31.419095416200101</v>
      </c>
      <c r="E16" s="27">
        <v>19.946475928902004</v>
      </c>
      <c r="F16" s="27">
        <v>205.02922326214994</v>
      </c>
      <c r="G16" s="79"/>
      <c r="J16" s="94"/>
      <c r="K16" s="94"/>
      <c r="L16" s="94"/>
      <c r="M16" s="94"/>
    </row>
    <row r="17" spans="1:13" ht="18" customHeight="1" x14ac:dyDescent="0.25">
      <c r="A17" s="79"/>
      <c r="B17" s="8" t="s">
        <v>1</v>
      </c>
      <c r="C17" s="28">
        <v>1700.7956651066979</v>
      </c>
      <c r="D17" s="28">
        <v>197.62833922530177</v>
      </c>
      <c r="E17" s="28">
        <v>134.26462892400289</v>
      </c>
      <c r="F17" s="28">
        <v>2032.6886332560025</v>
      </c>
      <c r="G17" s="79"/>
      <c r="J17" s="94"/>
      <c r="K17" s="94"/>
      <c r="L17" s="94"/>
      <c r="M17" s="94"/>
    </row>
    <row r="18" spans="1:13" ht="18" customHeight="1" x14ac:dyDescent="0.25">
      <c r="A18" s="79"/>
      <c r="B18" s="247" t="s">
        <v>18</v>
      </c>
      <c r="C18" s="247"/>
      <c r="D18" s="247"/>
      <c r="E18" s="247"/>
      <c r="F18" s="247"/>
      <c r="G18" s="79"/>
      <c r="J18" s="94"/>
      <c r="K18" s="94"/>
      <c r="L18" s="94"/>
      <c r="M18" s="94"/>
    </row>
    <row r="19" spans="1:13" ht="18" customHeight="1" x14ac:dyDescent="0.25">
      <c r="A19" s="79"/>
      <c r="B19" s="24" t="s">
        <v>227</v>
      </c>
      <c r="C19" s="27">
        <v>65.900367376600016</v>
      </c>
      <c r="D19" s="27">
        <v>43.685064566650006</v>
      </c>
      <c r="E19" s="27">
        <v>5.5031971099000003</v>
      </c>
      <c r="F19" s="27">
        <v>115.08862905315002</v>
      </c>
      <c r="G19" s="79"/>
      <c r="J19" s="94"/>
      <c r="K19" s="94"/>
      <c r="L19" s="94"/>
      <c r="M19" s="94"/>
    </row>
    <row r="20" spans="1:13" ht="18" customHeight="1" x14ac:dyDescent="0.25">
      <c r="A20" s="79"/>
      <c r="B20" s="24" t="s">
        <v>228</v>
      </c>
      <c r="C20" s="27">
        <v>159.06329499120085</v>
      </c>
      <c r="D20" s="27">
        <v>23.077951192300002</v>
      </c>
      <c r="E20" s="27">
        <v>6.7175607026000002</v>
      </c>
      <c r="F20" s="27">
        <v>188.85880688610087</v>
      </c>
      <c r="G20" s="79"/>
      <c r="J20" s="94"/>
      <c r="K20" s="94"/>
      <c r="L20" s="94"/>
      <c r="M20" s="94"/>
    </row>
    <row r="21" spans="1:13" ht="18" customHeight="1" x14ac:dyDescent="0.25">
      <c r="A21" s="79"/>
      <c r="B21" s="24" t="s">
        <v>229</v>
      </c>
      <c r="C21" s="27">
        <v>106.20660127434991</v>
      </c>
      <c r="D21" s="27">
        <v>12.154032588749898</v>
      </c>
      <c r="E21" s="27">
        <v>2.3256728933999997</v>
      </c>
      <c r="F21" s="27">
        <v>120.6863067564998</v>
      </c>
      <c r="G21" s="79"/>
      <c r="J21" s="94"/>
      <c r="K21" s="94"/>
      <c r="L21" s="94"/>
      <c r="M21" s="94"/>
    </row>
    <row r="22" spans="1:13" ht="18" customHeight="1" x14ac:dyDescent="0.25">
      <c r="A22" s="79"/>
      <c r="B22" s="24" t="s">
        <v>196</v>
      </c>
      <c r="C22" s="27">
        <v>38.290457029800002</v>
      </c>
      <c r="D22" s="27">
        <v>12.474912017599999</v>
      </c>
      <c r="E22" s="27">
        <v>2.2274268936500001</v>
      </c>
      <c r="F22" s="27">
        <v>52.992795941050005</v>
      </c>
      <c r="G22" s="79"/>
      <c r="J22" s="94"/>
      <c r="K22" s="94"/>
      <c r="L22" s="94"/>
      <c r="M22" s="94"/>
    </row>
    <row r="23" spans="1:13" ht="18" customHeight="1" x14ac:dyDescent="0.25">
      <c r="A23" s="79"/>
      <c r="B23" s="8" t="s">
        <v>1</v>
      </c>
      <c r="C23" s="28">
        <v>369.46072067195075</v>
      </c>
      <c r="D23" s="28">
        <v>91.391960365299909</v>
      </c>
      <c r="E23" s="28">
        <v>16.773857599550002</v>
      </c>
      <c r="F23" s="28">
        <v>477.62653863680072</v>
      </c>
      <c r="G23" s="79"/>
      <c r="J23" s="94"/>
      <c r="K23" s="94"/>
      <c r="L23" s="94"/>
      <c r="M23" s="94"/>
    </row>
    <row r="24" spans="1:13" ht="18" customHeight="1" x14ac:dyDescent="0.25">
      <c r="A24" s="79"/>
      <c r="B24" s="252" t="s">
        <v>19</v>
      </c>
      <c r="C24" s="252"/>
      <c r="D24" s="252"/>
      <c r="E24" s="252"/>
      <c r="F24" s="252"/>
      <c r="G24" s="79"/>
      <c r="J24" s="94"/>
      <c r="K24" s="94"/>
      <c r="L24" s="94"/>
      <c r="M24" s="94"/>
    </row>
    <row r="25" spans="1:13" ht="18" customHeight="1" x14ac:dyDescent="0.25">
      <c r="A25" s="79"/>
      <c r="B25" s="24" t="s">
        <v>227</v>
      </c>
      <c r="C25" s="27">
        <v>481.05742495220079</v>
      </c>
      <c r="D25" s="27">
        <v>205.56663875820013</v>
      </c>
      <c r="E25" s="27">
        <v>44.972499512199803</v>
      </c>
      <c r="F25" s="27">
        <v>731.59656322260071</v>
      </c>
      <c r="G25" s="79"/>
      <c r="J25" s="94"/>
      <c r="K25" s="94"/>
      <c r="L25" s="94"/>
      <c r="M25" s="94"/>
    </row>
    <row r="26" spans="1:13" ht="18" customHeight="1" x14ac:dyDescent="0.25">
      <c r="A26" s="79"/>
      <c r="B26" s="24" t="s">
        <v>228</v>
      </c>
      <c r="C26" s="27">
        <v>1643.0232621466537</v>
      </c>
      <c r="D26" s="27">
        <v>270.68005505435087</v>
      </c>
      <c r="E26" s="27">
        <v>63.337726124949995</v>
      </c>
      <c r="F26" s="27">
        <v>1977.0410433259544</v>
      </c>
      <c r="G26" s="79"/>
      <c r="J26" s="94"/>
      <c r="K26" s="94"/>
      <c r="L26" s="94"/>
      <c r="M26" s="94"/>
    </row>
    <row r="27" spans="1:13" ht="18" customHeight="1" x14ac:dyDescent="0.25">
      <c r="A27" s="79"/>
      <c r="B27" s="24" t="s">
        <v>229</v>
      </c>
      <c r="C27" s="27">
        <v>707.36009506609662</v>
      </c>
      <c r="D27" s="27">
        <v>117.24304723820129</v>
      </c>
      <c r="E27" s="27">
        <v>85.123077627400889</v>
      </c>
      <c r="F27" s="27">
        <v>909.72621993169889</v>
      </c>
      <c r="G27" s="79"/>
      <c r="J27" s="94"/>
      <c r="K27" s="94"/>
      <c r="L27" s="94"/>
      <c r="M27" s="94"/>
    </row>
    <row r="28" spans="1:13" ht="18" customHeight="1" x14ac:dyDescent="0.25">
      <c r="A28" s="79"/>
      <c r="B28" s="24" t="s">
        <v>196</v>
      </c>
      <c r="C28" s="27">
        <v>447.9572880146477</v>
      </c>
      <c r="D28" s="27">
        <v>145.7505732794001</v>
      </c>
      <c r="E28" s="27">
        <v>44.258370673802098</v>
      </c>
      <c r="F28" s="27">
        <v>637.96623196784981</v>
      </c>
      <c r="G28" s="79"/>
      <c r="J28" s="94"/>
      <c r="K28" s="94"/>
      <c r="L28" s="94"/>
      <c r="M28" s="94"/>
    </row>
    <row r="29" spans="1:13" ht="18" customHeight="1" x14ac:dyDescent="0.25">
      <c r="A29" s="79"/>
      <c r="B29" s="8" t="s">
        <v>1</v>
      </c>
      <c r="C29" s="28">
        <v>3279.398070179599</v>
      </c>
      <c r="D29" s="28">
        <v>739.2403143301525</v>
      </c>
      <c r="E29" s="28">
        <v>237.69167393835281</v>
      </c>
      <c r="F29" s="28">
        <v>4255.5300584481056</v>
      </c>
      <c r="G29" s="79"/>
      <c r="J29" s="94"/>
      <c r="K29" s="94"/>
      <c r="L29" s="94"/>
      <c r="M29" s="94"/>
    </row>
    <row r="30" spans="1:13" ht="18" customHeight="1" x14ac:dyDescent="0.25">
      <c r="A30" s="79"/>
      <c r="B30" s="79"/>
      <c r="C30" s="79"/>
      <c r="D30" s="79"/>
      <c r="E30" s="79"/>
      <c r="F30" s="79"/>
      <c r="G30" s="79"/>
      <c r="J30" s="94"/>
      <c r="K30" s="94"/>
      <c r="L30" s="94"/>
      <c r="M30" s="94"/>
    </row>
    <row r="31" spans="1:13" s="109" customFormat="1" ht="18" customHeight="1" x14ac:dyDescent="0.2">
      <c r="A31" s="170" t="s">
        <v>197</v>
      </c>
      <c r="J31" s="193"/>
      <c r="K31" s="193"/>
      <c r="L31" s="193"/>
      <c r="M31" s="193"/>
    </row>
    <row r="32" spans="1:13" s="92" customFormat="1" ht="18" customHeight="1" x14ac:dyDescent="0.2">
      <c r="B32" s="105" t="s">
        <v>316</v>
      </c>
      <c r="J32" s="192"/>
      <c r="K32" s="192"/>
      <c r="L32" s="192"/>
      <c r="M32" s="192"/>
    </row>
    <row r="33" spans="1:13" s="92" customFormat="1" ht="18" customHeight="1" x14ac:dyDescent="0.2">
      <c r="B33" s="92" t="s">
        <v>272</v>
      </c>
      <c r="J33" s="192"/>
      <c r="K33" s="192"/>
      <c r="L33" s="192"/>
      <c r="M33" s="192"/>
    </row>
    <row r="34" spans="1:13" s="92" customFormat="1" ht="18" customHeight="1" x14ac:dyDescent="0.2">
      <c r="B34" s="92" t="s">
        <v>319</v>
      </c>
    </row>
    <row r="35" spans="1:13" s="92" customFormat="1" ht="18" customHeight="1" x14ac:dyDescent="0.2">
      <c r="B35" s="92" t="s">
        <v>320</v>
      </c>
    </row>
    <row r="36" spans="1:13" s="92" customFormat="1" ht="18" customHeight="1" x14ac:dyDescent="0.2">
      <c r="B36" s="92" t="s">
        <v>321</v>
      </c>
    </row>
    <row r="37" spans="1:13" s="92" customFormat="1" ht="18" customHeight="1" x14ac:dyDescent="0.2">
      <c r="B37" s="92" t="s">
        <v>322</v>
      </c>
    </row>
    <row r="38" spans="1:13" s="92" customFormat="1" ht="18" customHeight="1" x14ac:dyDescent="0.2">
      <c r="B38" s="92" t="s">
        <v>323</v>
      </c>
    </row>
    <row r="39" spans="1:13" s="92" customFormat="1" ht="18" customHeight="1" x14ac:dyDescent="0.2">
      <c r="B39" s="92" t="s">
        <v>324</v>
      </c>
    </row>
    <row r="40" spans="1:13" s="92" customFormat="1" ht="18" customHeight="1" x14ac:dyDescent="0.2">
      <c r="B40" s="92" t="s">
        <v>318</v>
      </c>
    </row>
    <row r="41" spans="1:13" s="92" customFormat="1" ht="18" customHeight="1" x14ac:dyDescent="0.2">
      <c r="B41" s="128" t="s">
        <v>325</v>
      </c>
    </row>
    <row r="42" spans="1:13" s="92" customFormat="1" ht="18" customHeight="1" x14ac:dyDescent="0.2">
      <c r="B42" s="128" t="s">
        <v>326</v>
      </c>
    </row>
    <row r="43" spans="1:13" s="92" customFormat="1" ht="18" customHeight="1" x14ac:dyDescent="0.2">
      <c r="B43" s="128" t="s">
        <v>327</v>
      </c>
    </row>
    <row r="44" spans="1:13" ht="18" customHeight="1" x14ac:dyDescent="0.2">
      <c r="C44" s="5"/>
      <c r="G44" s="78"/>
    </row>
    <row r="45" spans="1:13" ht="18" customHeight="1" x14ac:dyDescent="0.2">
      <c r="C45" s="5"/>
      <c r="G45" s="78"/>
    </row>
    <row r="46" spans="1:13" ht="18" customHeight="1" x14ac:dyDescent="0.2">
      <c r="A46" s="161" t="s">
        <v>400</v>
      </c>
      <c r="C46" s="5"/>
      <c r="G46" s="78"/>
    </row>
  </sheetData>
  <mergeCells count="5">
    <mergeCell ref="B4:B5"/>
    <mergeCell ref="B24:F24"/>
    <mergeCell ref="B18:F18"/>
    <mergeCell ref="B12:F12"/>
    <mergeCell ref="B6:F6"/>
  </mergeCells>
  <hyperlinks>
    <hyperlink ref="A46" location="Index!A1" display="Return to Index Tab"/>
  </hyperlinks>
  <pageMargins left="0.75" right="0.75" top="1" bottom="1" header="0.5" footer="0.5"/>
  <pageSetup paperSize="9" scale="4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J57"/>
  <sheetViews>
    <sheetView showGridLines="0" zoomScale="80" zoomScaleNormal="80" workbookViewId="0">
      <selection activeCell="I35" sqref="I35"/>
    </sheetView>
  </sheetViews>
  <sheetFormatPr defaultRowHeight="17.100000000000001" customHeight="1" x14ac:dyDescent="0.2"/>
  <cols>
    <col min="1" max="1" width="11.625" style="5" customWidth="1"/>
    <col min="2" max="2" width="37.625" style="5" customWidth="1"/>
    <col min="3" max="3" width="15.625" style="5" customWidth="1"/>
    <col min="4" max="4" width="2.625" style="5" customWidth="1"/>
    <col min="5" max="5" width="37.625" style="5" customWidth="1"/>
    <col min="6" max="6" width="15.625" style="5" customWidth="1"/>
    <col min="7" max="16384" width="9" style="5"/>
  </cols>
  <sheetData>
    <row r="2" spans="1:7" s="81" customFormat="1" ht="17.100000000000001" customHeight="1" x14ac:dyDescent="0.2">
      <c r="A2" s="82" t="s">
        <v>93</v>
      </c>
      <c r="B2" s="81" t="s">
        <v>329</v>
      </c>
    </row>
    <row r="3" spans="1:7" ht="17.100000000000001" customHeight="1" x14ac:dyDescent="0.2">
      <c r="A3" s="79"/>
      <c r="B3" s="79"/>
      <c r="C3" s="79"/>
      <c r="D3" s="79"/>
      <c r="E3" s="79"/>
      <c r="F3" s="79"/>
      <c r="G3" s="79"/>
    </row>
    <row r="4" spans="1:7" ht="17.100000000000001" customHeight="1" x14ac:dyDescent="0.2">
      <c r="A4" s="79"/>
      <c r="B4" s="256" t="s">
        <v>150</v>
      </c>
      <c r="C4" s="31" t="s">
        <v>203</v>
      </c>
      <c r="D4" s="79"/>
      <c r="E4" s="256" t="s">
        <v>150</v>
      </c>
      <c r="F4" s="31" t="s">
        <v>203</v>
      </c>
      <c r="G4" s="79"/>
    </row>
    <row r="5" spans="1:7" ht="17.100000000000001" customHeight="1" x14ac:dyDescent="0.2">
      <c r="A5" s="79"/>
      <c r="B5" s="256"/>
      <c r="C5" s="32" t="s">
        <v>199</v>
      </c>
      <c r="D5" s="79"/>
      <c r="E5" s="256"/>
      <c r="F5" s="32" t="s">
        <v>199</v>
      </c>
      <c r="G5" s="79"/>
    </row>
    <row r="6" spans="1:7" ht="17.100000000000001" customHeight="1" x14ac:dyDescent="0.2">
      <c r="A6" s="79"/>
      <c r="B6" s="242" t="s">
        <v>3</v>
      </c>
      <c r="C6" s="242"/>
      <c r="D6" s="79"/>
      <c r="E6" s="247" t="s">
        <v>18</v>
      </c>
      <c r="F6" s="247"/>
      <c r="G6" s="79"/>
    </row>
    <row r="7" spans="1:7" ht="17.100000000000001" customHeight="1" x14ac:dyDescent="0.2">
      <c r="A7" s="79"/>
      <c r="B7" s="33" t="s">
        <v>121</v>
      </c>
      <c r="C7" s="9">
        <v>1138.33556556695</v>
      </c>
      <c r="D7" s="79"/>
      <c r="E7" s="33" t="s">
        <v>121</v>
      </c>
      <c r="F7" s="9">
        <v>280.72727828830074</v>
      </c>
      <c r="G7" s="79"/>
    </row>
    <row r="8" spans="1:7" ht="17.100000000000001" customHeight="1" x14ac:dyDescent="0.2">
      <c r="A8" s="79"/>
      <c r="B8" s="34" t="s">
        <v>22</v>
      </c>
      <c r="C8" s="27">
        <v>815.43650331590231</v>
      </c>
      <c r="D8" s="79"/>
      <c r="E8" s="34" t="s">
        <v>22</v>
      </c>
      <c r="F8" s="27">
        <v>128.17789695425054</v>
      </c>
      <c r="G8" s="79"/>
    </row>
    <row r="9" spans="1:7" ht="17.100000000000001" customHeight="1" x14ac:dyDescent="0.2">
      <c r="A9" s="79"/>
      <c r="B9" s="34" t="s">
        <v>25</v>
      </c>
      <c r="C9" s="27">
        <v>167.71659245824949</v>
      </c>
      <c r="D9" s="79"/>
      <c r="E9" s="34" t="s">
        <v>25</v>
      </c>
      <c r="F9" s="27">
        <v>95.689564633400082</v>
      </c>
      <c r="G9" s="79"/>
    </row>
    <row r="10" spans="1:7" ht="17.100000000000001" customHeight="1" x14ac:dyDescent="0.2">
      <c r="A10" s="79"/>
      <c r="B10" s="34" t="s">
        <v>20</v>
      </c>
      <c r="C10" s="27">
        <v>53.297792273500008</v>
      </c>
      <c r="D10" s="79"/>
      <c r="E10" s="34" t="s">
        <v>20</v>
      </c>
      <c r="F10" s="27">
        <v>21.945291000450002</v>
      </c>
      <c r="G10" s="79"/>
    </row>
    <row r="11" spans="1:7" ht="17.100000000000001" customHeight="1" x14ac:dyDescent="0.2">
      <c r="A11" s="79"/>
      <c r="B11" s="34" t="s">
        <v>71</v>
      </c>
      <c r="C11" s="27">
        <v>101.88467751929861</v>
      </c>
      <c r="D11" s="79"/>
      <c r="E11" s="34" t="s">
        <v>71</v>
      </c>
      <c r="F11" s="27">
        <v>34.914525700200102</v>
      </c>
      <c r="G11" s="79"/>
    </row>
    <row r="12" spans="1:7" ht="17.100000000000001" customHeight="1" x14ac:dyDescent="0.2">
      <c r="A12" s="79"/>
      <c r="B12" s="33" t="s">
        <v>122</v>
      </c>
      <c r="C12" s="9">
        <v>449.41571213190099</v>
      </c>
      <c r="D12" s="79"/>
      <c r="E12" s="33" t="s">
        <v>122</v>
      </c>
      <c r="F12" s="9">
        <v>91.391960365299894</v>
      </c>
      <c r="G12" s="79"/>
    </row>
    <row r="13" spans="1:7" ht="17.100000000000001" customHeight="1" x14ac:dyDescent="0.2">
      <c r="A13" s="79"/>
      <c r="B13" s="34" t="s">
        <v>22</v>
      </c>
      <c r="C13" s="27">
        <v>322.54623757975065</v>
      </c>
      <c r="D13" s="79"/>
      <c r="E13" s="34" t="s">
        <v>22</v>
      </c>
      <c r="F13" s="27">
        <v>41.684470280149995</v>
      </c>
      <c r="G13" s="79"/>
    </row>
    <row r="14" spans="1:7" ht="17.100000000000001" customHeight="1" x14ac:dyDescent="0.2">
      <c r="A14" s="79"/>
      <c r="B14" s="34" t="s">
        <v>25</v>
      </c>
      <c r="C14" s="27">
        <v>46.766865919450211</v>
      </c>
      <c r="D14" s="79"/>
      <c r="E14" s="34" t="s">
        <v>35</v>
      </c>
      <c r="F14" s="27">
        <v>20.154695216149996</v>
      </c>
      <c r="G14" s="79"/>
    </row>
    <row r="15" spans="1:7" ht="17.100000000000001" customHeight="1" x14ac:dyDescent="0.2">
      <c r="A15" s="79"/>
      <c r="B15" s="34" t="s">
        <v>215</v>
      </c>
      <c r="C15" s="27">
        <v>25.439580175899998</v>
      </c>
      <c r="D15" s="79"/>
      <c r="E15" s="34" t="s">
        <v>20</v>
      </c>
      <c r="F15" s="27">
        <v>13.2084855692</v>
      </c>
      <c r="G15" s="79"/>
    </row>
    <row r="16" spans="1:7" ht="17.100000000000001" customHeight="1" x14ac:dyDescent="0.2">
      <c r="A16" s="79"/>
      <c r="B16" s="34" t="s">
        <v>71</v>
      </c>
      <c r="C16" s="27">
        <v>54.663028456800006</v>
      </c>
      <c r="D16" s="79"/>
      <c r="E16" s="34" t="s">
        <v>71</v>
      </c>
      <c r="F16" s="27">
        <v>16.3443092997999</v>
      </c>
      <c r="G16" s="79"/>
    </row>
    <row r="17" spans="1:7" ht="17.100000000000001" customHeight="1" x14ac:dyDescent="0.2">
      <c r="A17" s="79"/>
      <c r="B17" s="33" t="s">
        <v>151</v>
      </c>
      <c r="C17" s="9">
        <v>26.573018004049899</v>
      </c>
      <c r="D17" s="79"/>
      <c r="E17" s="33" t="s">
        <v>151</v>
      </c>
      <c r="F17" s="9">
        <v>1.5154708906499998</v>
      </c>
      <c r="G17" s="79"/>
    </row>
    <row r="18" spans="1:7" ht="17.100000000000001" customHeight="1" x14ac:dyDescent="0.2">
      <c r="A18" s="79"/>
      <c r="B18" s="34" t="s">
        <v>211</v>
      </c>
      <c r="C18" s="27">
        <v>20.692928012049801</v>
      </c>
      <c r="D18" s="79"/>
      <c r="E18" s="34" t="s">
        <v>28</v>
      </c>
      <c r="F18" s="27">
        <v>1.2774043186499999</v>
      </c>
      <c r="G18" s="79"/>
    </row>
    <row r="19" spans="1:7" ht="17.100000000000001" customHeight="1" x14ac:dyDescent="0.2">
      <c r="A19" s="79"/>
      <c r="B19" s="34" t="s">
        <v>212</v>
      </c>
      <c r="C19" s="27">
        <v>3.0937726832001</v>
      </c>
      <c r="D19" s="79"/>
      <c r="E19" s="34" t="s">
        <v>22</v>
      </c>
      <c r="F19" s="27">
        <v>0.238066572</v>
      </c>
      <c r="G19" s="79"/>
    </row>
    <row r="20" spans="1:7" ht="17.100000000000001" customHeight="1" x14ac:dyDescent="0.2">
      <c r="A20" s="79"/>
      <c r="B20" s="34" t="s">
        <v>214</v>
      </c>
      <c r="C20" s="27">
        <v>2.1105080458500001</v>
      </c>
      <c r="D20" s="79"/>
      <c r="E20" s="34"/>
      <c r="F20" s="27"/>
      <c r="G20" s="79"/>
    </row>
    <row r="21" spans="1:7" ht="17.100000000000001" customHeight="1" x14ac:dyDescent="0.2">
      <c r="A21" s="79"/>
      <c r="B21" s="34" t="s">
        <v>213</v>
      </c>
      <c r="C21" s="27">
        <v>0.67580926294999988</v>
      </c>
      <c r="D21" s="79"/>
      <c r="E21" s="34"/>
      <c r="F21" s="27"/>
      <c r="G21" s="79"/>
    </row>
    <row r="22" spans="1:7" ht="17.100000000000001" customHeight="1" x14ac:dyDescent="0.2">
      <c r="A22" s="79"/>
      <c r="B22" s="33" t="s">
        <v>142</v>
      </c>
      <c r="C22" s="9">
        <v>1614.3242957029013</v>
      </c>
      <c r="D22" s="79"/>
      <c r="E22" s="33" t="s">
        <v>142</v>
      </c>
      <c r="F22" s="9">
        <v>373.63470954425071</v>
      </c>
      <c r="G22" s="79"/>
    </row>
    <row r="23" spans="1:7" ht="17.100000000000001" customHeight="1" x14ac:dyDescent="0.2">
      <c r="A23" s="79"/>
      <c r="B23" s="254" t="s">
        <v>12</v>
      </c>
      <c r="C23" s="254"/>
      <c r="D23" s="79"/>
      <c r="E23" s="248" t="s">
        <v>19</v>
      </c>
      <c r="F23" s="248"/>
      <c r="G23" s="79"/>
    </row>
    <row r="24" spans="1:7" ht="17.100000000000001" customHeight="1" x14ac:dyDescent="0.2">
      <c r="A24" s="79"/>
      <c r="B24" s="33" t="s">
        <v>121</v>
      </c>
      <c r="C24" s="9">
        <v>1441.8085602343001</v>
      </c>
      <c r="D24" s="79"/>
      <c r="E24" s="33" t="s">
        <v>121</v>
      </c>
      <c r="F24" s="9">
        <v>2860.8714040895557</v>
      </c>
      <c r="G24" s="79"/>
    </row>
    <row r="25" spans="1:7" ht="17.100000000000001" customHeight="1" x14ac:dyDescent="0.2">
      <c r="A25" s="79"/>
      <c r="B25" s="34" t="s">
        <v>25</v>
      </c>
      <c r="C25" s="27">
        <v>715.82025137055098</v>
      </c>
      <c r="D25" s="79"/>
      <c r="E25" s="34" t="s">
        <v>22</v>
      </c>
      <c r="F25" s="27">
        <v>1269.6769596617057</v>
      </c>
      <c r="G25" s="79"/>
    </row>
    <row r="26" spans="1:7" ht="17.100000000000001" customHeight="1" x14ac:dyDescent="0.2">
      <c r="A26" s="79"/>
      <c r="B26" s="34" t="s">
        <v>22</v>
      </c>
      <c r="C26" s="27">
        <v>326.06255939155102</v>
      </c>
      <c r="D26" s="79"/>
      <c r="E26" s="34" t="s">
        <v>25</v>
      </c>
      <c r="F26" s="27">
        <v>979.22640846220031</v>
      </c>
      <c r="G26" s="79"/>
    </row>
    <row r="27" spans="1:7" ht="17.100000000000001" customHeight="1" x14ac:dyDescent="0.2">
      <c r="A27" s="79"/>
      <c r="B27" s="34" t="s">
        <v>20</v>
      </c>
      <c r="C27" s="27">
        <v>228.31364846915113</v>
      </c>
      <c r="D27" s="79"/>
      <c r="E27" s="34" t="s">
        <v>20</v>
      </c>
      <c r="F27" s="27">
        <v>303.55673174310112</v>
      </c>
      <c r="G27" s="79"/>
    </row>
    <row r="28" spans="1:7" ht="17.100000000000001" customHeight="1" x14ac:dyDescent="0.2">
      <c r="A28" s="79"/>
      <c r="B28" s="34" t="s">
        <v>71</v>
      </c>
      <c r="C28" s="27">
        <v>171.61210100305078</v>
      </c>
      <c r="D28" s="79"/>
      <c r="E28" s="34" t="s">
        <v>71</v>
      </c>
      <c r="F28" s="27">
        <v>308.41130422254946</v>
      </c>
      <c r="G28" s="79"/>
    </row>
    <row r="29" spans="1:7" ht="17.100000000000001" customHeight="1" x14ac:dyDescent="0.2">
      <c r="A29" s="79"/>
      <c r="B29" s="33" t="s">
        <v>122</v>
      </c>
      <c r="C29" s="9">
        <v>197.628339225302</v>
      </c>
      <c r="D29" s="79"/>
      <c r="E29" s="33" t="s">
        <v>122</v>
      </c>
      <c r="F29" s="9">
        <v>738.43601172250249</v>
      </c>
      <c r="G29" s="79"/>
    </row>
    <row r="30" spans="1:7" ht="17.100000000000001" customHeight="1" x14ac:dyDescent="0.2">
      <c r="A30" s="79"/>
      <c r="B30" s="34" t="s">
        <v>22</v>
      </c>
      <c r="C30" s="27">
        <v>76.751253172851975</v>
      </c>
      <c r="D30" s="79"/>
      <c r="E30" s="34" t="s">
        <v>22</v>
      </c>
      <c r="F30" s="27">
        <v>440.98196103275262</v>
      </c>
      <c r="G30" s="79"/>
    </row>
    <row r="31" spans="1:7" ht="17.100000000000001" customHeight="1" x14ac:dyDescent="0.2">
      <c r="A31" s="79"/>
      <c r="B31" s="34" t="s">
        <v>25</v>
      </c>
      <c r="C31" s="27">
        <v>52.293766662548805</v>
      </c>
      <c r="D31" s="79"/>
      <c r="E31" s="34" t="s">
        <v>25</v>
      </c>
      <c r="F31" s="27">
        <v>105.44266164829892</v>
      </c>
      <c r="G31" s="79"/>
    </row>
    <row r="32" spans="1:7" ht="17.100000000000001" customHeight="1" x14ac:dyDescent="0.2">
      <c r="A32" s="79"/>
      <c r="B32" s="34" t="s">
        <v>20</v>
      </c>
      <c r="C32" s="27">
        <v>41.722024381300002</v>
      </c>
      <c r="D32" s="79"/>
      <c r="E32" s="34" t="s">
        <v>20</v>
      </c>
      <c r="F32" s="27">
        <v>62.773224445500006</v>
      </c>
      <c r="G32" s="79"/>
    </row>
    <row r="33" spans="1:10" ht="17.100000000000001" customHeight="1" x14ac:dyDescent="0.2">
      <c r="A33" s="79"/>
      <c r="B33" s="34" t="s">
        <v>71</v>
      </c>
      <c r="C33" s="27">
        <v>26.861295008600997</v>
      </c>
      <c r="D33" s="79"/>
      <c r="E33" s="34" t="s">
        <v>71</v>
      </c>
      <c r="F33" s="27">
        <v>129.23816459595099</v>
      </c>
      <c r="G33" s="79"/>
    </row>
    <row r="34" spans="1:10" ht="17.100000000000001" customHeight="1" x14ac:dyDescent="0.2">
      <c r="A34" s="79"/>
      <c r="B34" s="33" t="s">
        <v>151</v>
      </c>
      <c r="C34" s="9">
        <v>8.5760799909499994</v>
      </c>
      <c r="D34" s="79"/>
      <c r="E34" s="33" t="s">
        <v>151</v>
      </c>
      <c r="F34" s="9">
        <v>36.664568885649906</v>
      </c>
      <c r="G34" s="79"/>
    </row>
    <row r="35" spans="1:10" ht="17.100000000000001" customHeight="1" x14ac:dyDescent="0.2">
      <c r="A35" s="79"/>
      <c r="B35" s="34" t="s">
        <v>25</v>
      </c>
      <c r="C35" s="27">
        <v>4.6667646728000003</v>
      </c>
      <c r="D35" s="79"/>
      <c r="E35" s="34" t="s">
        <v>22</v>
      </c>
      <c r="F35" s="27">
        <v>24.163344826149807</v>
      </c>
      <c r="G35" s="79"/>
    </row>
    <row r="36" spans="1:10" ht="17.100000000000001" customHeight="1" x14ac:dyDescent="0.2">
      <c r="A36" s="79"/>
      <c r="B36" s="34" t="s">
        <v>22</v>
      </c>
      <c r="C36" s="27">
        <v>3.2323502420999999</v>
      </c>
      <c r="D36" s="79"/>
      <c r="E36" s="34" t="s">
        <v>25</v>
      </c>
      <c r="F36" s="27">
        <v>7.7605373560000999</v>
      </c>
      <c r="G36" s="79"/>
    </row>
    <row r="37" spans="1:10" ht="17.100000000000001" customHeight="1" x14ac:dyDescent="0.2">
      <c r="A37" s="79"/>
      <c r="B37" s="34" t="s">
        <v>20</v>
      </c>
      <c r="C37" s="27">
        <v>0.39066229475000003</v>
      </c>
      <c r="D37" s="79"/>
      <c r="E37" s="34" t="s">
        <v>29</v>
      </c>
      <c r="F37" s="27">
        <v>2.1105080458500001</v>
      </c>
      <c r="G37" s="79"/>
    </row>
    <row r="38" spans="1:10" ht="17.100000000000001" customHeight="1" x14ac:dyDescent="0.2">
      <c r="A38" s="79"/>
      <c r="B38" s="34" t="s">
        <v>71</v>
      </c>
      <c r="C38" s="27">
        <v>0.28630278129999998</v>
      </c>
      <c r="D38" s="79"/>
      <c r="E38" s="34" t="s">
        <v>71</v>
      </c>
      <c r="F38" s="27">
        <v>2.6301786576500001</v>
      </c>
      <c r="G38" s="79"/>
    </row>
    <row r="39" spans="1:10" ht="17.100000000000001" customHeight="1" x14ac:dyDescent="0.2">
      <c r="A39" s="79"/>
      <c r="B39" s="33" t="s">
        <v>142</v>
      </c>
      <c r="C39" s="9">
        <v>1648.0129794505556</v>
      </c>
      <c r="D39" s="79"/>
      <c r="E39" s="33" t="s">
        <v>142</v>
      </c>
      <c r="F39" s="9">
        <v>3635.9719846977077</v>
      </c>
      <c r="G39" s="79"/>
    </row>
    <row r="40" spans="1:10" ht="17.100000000000001" customHeight="1" x14ac:dyDescent="0.2">
      <c r="A40" s="79"/>
      <c r="B40" s="79"/>
      <c r="C40" s="79"/>
      <c r="D40" s="79"/>
      <c r="E40" s="79"/>
      <c r="F40" s="79"/>
      <c r="G40" s="79"/>
    </row>
    <row r="41" spans="1:10" ht="17.100000000000001" customHeight="1" x14ac:dyDescent="0.2">
      <c r="A41" s="79"/>
      <c r="B41" s="79"/>
      <c r="C41" s="79"/>
      <c r="D41" s="79"/>
      <c r="E41" s="79"/>
      <c r="F41" s="79"/>
      <c r="G41" s="79"/>
    </row>
    <row r="42" spans="1:10" s="109" customFormat="1" ht="17.100000000000001" customHeight="1" x14ac:dyDescent="0.2">
      <c r="A42" s="170" t="s">
        <v>197</v>
      </c>
      <c r="C42" s="195"/>
    </row>
    <row r="43" spans="1:10" s="92" customFormat="1" ht="17.100000000000001" customHeight="1" x14ac:dyDescent="0.2">
      <c r="A43" s="173"/>
      <c r="B43" s="92" t="s">
        <v>279</v>
      </c>
      <c r="F43" s="93"/>
      <c r="J43" s="93"/>
    </row>
    <row r="44" spans="1:10" s="92" customFormat="1" ht="17.100000000000001" customHeight="1" x14ac:dyDescent="0.2">
      <c r="A44" s="173"/>
      <c r="B44" s="92" t="s">
        <v>330</v>
      </c>
      <c r="F44" s="93"/>
      <c r="J44" s="93"/>
    </row>
    <row r="45" spans="1:10" s="92" customFormat="1" ht="17.100000000000001" customHeight="1" x14ac:dyDescent="0.2">
      <c r="B45" s="92" t="s">
        <v>331</v>
      </c>
      <c r="F45" s="93"/>
      <c r="J45" s="93"/>
    </row>
    <row r="46" spans="1:10" s="92" customFormat="1" ht="17.100000000000001" customHeight="1" x14ac:dyDescent="0.2">
      <c r="B46" s="92" t="s">
        <v>332</v>
      </c>
      <c r="F46" s="93"/>
      <c r="J46" s="93"/>
    </row>
    <row r="50" spans="1:1" s="81" customFormat="1" ht="17.100000000000001" customHeight="1" x14ac:dyDescent="0.2">
      <c r="A50" s="161" t="s">
        <v>400</v>
      </c>
    </row>
    <row r="52" spans="1:1" ht="17.100000000000001" customHeight="1" x14ac:dyDescent="0.2">
      <c r="A52" s="4"/>
    </row>
    <row r="53" spans="1:1" ht="17.100000000000001" customHeight="1" x14ac:dyDescent="0.2">
      <c r="A53" s="4"/>
    </row>
    <row r="57" spans="1:1" ht="17.100000000000001" customHeight="1" x14ac:dyDescent="0.2">
      <c r="A57" s="80"/>
    </row>
  </sheetData>
  <mergeCells count="6">
    <mergeCell ref="B4:B5"/>
    <mergeCell ref="E4:E5"/>
    <mergeCell ref="E6:F6"/>
    <mergeCell ref="E23:F23"/>
    <mergeCell ref="B23:C23"/>
    <mergeCell ref="B6:C6"/>
  </mergeCells>
  <hyperlinks>
    <hyperlink ref="A50" location="Index!A1" display="Return to Index Tab"/>
  </hyperlinks>
  <pageMargins left="0.7" right="0.7" top="0.75" bottom="0.75" header="0.3" footer="0.3"/>
  <pageSetup paperSize="8"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O50"/>
  <sheetViews>
    <sheetView showGridLines="0" zoomScale="80" zoomScaleNormal="80" workbookViewId="0">
      <selection activeCell="H25" sqref="H25"/>
    </sheetView>
  </sheetViews>
  <sheetFormatPr defaultRowHeight="15" customHeight="1" x14ac:dyDescent="0.2"/>
  <cols>
    <col min="1" max="1" width="11.625" style="5" customWidth="1"/>
    <col min="2" max="2" width="30.625" style="5" customWidth="1"/>
    <col min="3" max="3" width="12.625" style="5" customWidth="1"/>
    <col min="4" max="4" width="2.625" style="5" customWidth="1"/>
    <col min="5" max="5" width="30.625" style="5" customWidth="1"/>
    <col min="6" max="6" width="12.625" style="5" customWidth="1"/>
    <col min="7" max="7" width="9" style="5"/>
    <col min="8" max="8" width="30.625" style="5" customWidth="1"/>
    <col min="9" max="9" width="12.625" style="5" customWidth="1"/>
    <col min="10" max="10" width="2.625" style="5" customWidth="1"/>
    <col min="11" max="11" width="30.625" style="5" customWidth="1"/>
    <col min="12" max="12" width="12.625" style="5" customWidth="1"/>
    <col min="13" max="16384" width="9" style="5"/>
  </cols>
  <sheetData>
    <row r="2" spans="1:7" s="109" customFormat="1" ht="15" customHeight="1" x14ac:dyDescent="0.2">
      <c r="A2" s="111" t="s">
        <v>82</v>
      </c>
      <c r="B2" s="83" t="s">
        <v>335</v>
      </c>
    </row>
    <row r="3" spans="1:7" ht="15" customHeight="1" x14ac:dyDescent="0.2">
      <c r="A3" s="79"/>
      <c r="B3" s="79"/>
      <c r="C3" s="79"/>
      <c r="D3" s="79"/>
      <c r="E3" s="79"/>
      <c r="F3" s="79"/>
      <c r="G3" s="79"/>
    </row>
    <row r="4" spans="1:7" ht="17.100000000000001" customHeight="1" x14ac:dyDescent="0.2">
      <c r="A4" s="79"/>
      <c r="B4" s="256" t="s">
        <v>191</v>
      </c>
      <c r="C4" s="31" t="s">
        <v>203</v>
      </c>
      <c r="D4" s="79"/>
      <c r="E4" s="256" t="s">
        <v>191</v>
      </c>
      <c r="F4" s="31" t="s">
        <v>203</v>
      </c>
      <c r="G4" s="79"/>
    </row>
    <row r="5" spans="1:7" ht="17.100000000000001" customHeight="1" x14ac:dyDescent="0.2">
      <c r="A5" s="79"/>
      <c r="B5" s="256"/>
      <c r="C5" s="32" t="s">
        <v>199</v>
      </c>
      <c r="D5" s="79"/>
      <c r="E5" s="256"/>
      <c r="F5" s="32" t="s">
        <v>199</v>
      </c>
      <c r="G5" s="79"/>
    </row>
    <row r="6" spans="1:7" s="92" customFormat="1" ht="17.100000000000001" customHeight="1" x14ac:dyDescent="0.2">
      <c r="A6" s="79"/>
      <c r="B6" s="242" t="s">
        <v>3</v>
      </c>
      <c r="C6" s="242"/>
      <c r="D6" s="79"/>
      <c r="E6" s="247" t="s">
        <v>18</v>
      </c>
      <c r="F6" s="247"/>
      <c r="G6" s="79"/>
    </row>
    <row r="7" spans="1:7" ht="17.100000000000001" customHeight="1" x14ac:dyDescent="0.2">
      <c r="A7" s="79"/>
      <c r="B7" s="33" t="s">
        <v>121</v>
      </c>
      <c r="C7" s="9">
        <v>70.806118834000173</v>
      </c>
      <c r="D7" s="79"/>
      <c r="E7" s="33" t="s">
        <v>121</v>
      </c>
      <c r="F7" s="9">
        <v>88.733442383650001</v>
      </c>
      <c r="G7" s="79"/>
    </row>
    <row r="8" spans="1:7" ht="17.100000000000001" customHeight="1" x14ac:dyDescent="0.2">
      <c r="A8" s="79"/>
      <c r="B8" s="34" t="s">
        <v>25</v>
      </c>
      <c r="C8" s="27">
        <v>31.989513943899993</v>
      </c>
      <c r="D8" s="79"/>
      <c r="E8" s="34" t="s">
        <v>20</v>
      </c>
      <c r="F8" s="27">
        <v>41.698393002949999</v>
      </c>
      <c r="G8" s="79"/>
    </row>
    <row r="9" spans="1:7" ht="17.100000000000001" customHeight="1" x14ac:dyDescent="0.2">
      <c r="A9" s="79"/>
      <c r="B9" s="34" t="s">
        <v>22</v>
      </c>
      <c r="C9" s="27">
        <v>17.086937737050082</v>
      </c>
      <c r="D9" s="79"/>
      <c r="E9" s="34" t="s">
        <v>25</v>
      </c>
      <c r="F9" s="27">
        <v>29.415536338899997</v>
      </c>
      <c r="G9" s="79"/>
    </row>
    <row r="10" spans="1:7" ht="17.100000000000001" customHeight="1" x14ac:dyDescent="0.2">
      <c r="A10" s="79"/>
      <c r="B10" s="34" t="s">
        <v>20</v>
      </c>
      <c r="C10" s="27">
        <v>11.0025873616</v>
      </c>
      <c r="D10" s="79"/>
      <c r="E10" s="34" t="s">
        <v>35</v>
      </c>
      <c r="F10" s="27">
        <v>16.045351042249997</v>
      </c>
      <c r="G10" s="79"/>
    </row>
    <row r="11" spans="1:7" ht="17.100000000000001" customHeight="1" x14ac:dyDescent="0.2">
      <c r="A11" s="79"/>
      <c r="B11" s="34" t="s">
        <v>71</v>
      </c>
      <c r="C11" s="27">
        <v>10.727079791450102</v>
      </c>
      <c r="D11" s="79"/>
      <c r="E11" s="34" t="s">
        <v>71</v>
      </c>
      <c r="F11" s="27">
        <v>1.57416199955</v>
      </c>
      <c r="G11" s="79"/>
    </row>
    <row r="12" spans="1:7" ht="17.100000000000001" customHeight="1" x14ac:dyDescent="0.2">
      <c r="A12" s="79"/>
      <c r="B12" s="33" t="s">
        <v>151</v>
      </c>
      <c r="C12" s="9">
        <v>60.080169410749996</v>
      </c>
      <c r="D12" s="79"/>
      <c r="E12" s="33" t="s">
        <v>151</v>
      </c>
      <c r="F12" s="9">
        <v>15.258386708900003</v>
      </c>
      <c r="G12" s="79"/>
    </row>
    <row r="13" spans="1:7" ht="17.100000000000001" customHeight="1" x14ac:dyDescent="0.2">
      <c r="A13" s="79"/>
      <c r="B13" s="34" t="s">
        <v>35</v>
      </c>
      <c r="C13" s="27">
        <v>21.042533524249997</v>
      </c>
      <c r="D13" s="79"/>
      <c r="E13" s="34" t="s">
        <v>25</v>
      </c>
      <c r="F13" s="27">
        <v>6.7383408458000016</v>
      </c>
      <c r="G13" s="79"/>
    </row>
    <row r="14" spans="1:7" ht="17.100000000000001" customHeight="1" x14ac:dyDescent="0.2">
      <c r="A14" s="79"/>
      <c r="B14" s="34" t="s">
        <v>22</v>
      </c>
      <c r="C14" s="27">
        <v>19.9171856669</v>
      </c>
      <c r="D14" s="79"/>
      <c r="E14" s="34" t="s">
        <v>22</v>
      </c>
      <c r="F14" s="27">
        <v>6.0019474290500003</v>
      </c>
      <c r="G14" s="79"/>
    </row>
    <row r="15" spans="1:7" ht="17.100000000000001" customHeight="1" x14ac:dyDescent="0.2">
      <c r="A15" s="79"/>
      <c r="B15" s="34" t="s">
        <v>25</v>
      </c>
      <c r="C15" s="27">
        <v>10.782122523449999</v>
      </c>
      <c r="D15" s="79"/>
      <c r="E15" s="34" t="s">
        <v>35</v>
      </c>
      <c r="F15" s="27">
        <v>1.11655931625</v>
      </c>
      <c r="G15" s="79"/>
    </row>
    <row r="16" spans="1:7" ht="17.100000000000001" customHeight="1" x14ac:dyDescent="0.2">
      <c r="A16" s="79"/>
      <c r="B16" s="34" t="s">
        <v>71</v>
      </c>
      <c r="C16" s="27">
        <v>8.3383276961499995</v>
      </c>
      <c r="D16" s="79"/>
      <c r="E16" s="34" t="s">
        <v>71</v>
      </c>
      <c r="F16" s="27">
        <v>1.4015391178000001</v>
      </c>
      <c r="G16" s="79"/>
    </row>
    <row r="17" spans="1:7" ht="17.100000000000001" customHeight="1" x14ac:dyDescent="0.2">
      <c r="A17" s="79"/>
      <c r="B17" s="33" t="s">
        <v>142</v>
      </c>
      <c r="C17" s="9">
        <v>131.69059085240013</v>
      </c>
      <c r="D17" s="79"/>
      <c r="E17" s="33" t="s">
        <v>142</v>
      </c>
      <c r="F17" s="9">
        <v>103.99182909255001</v>
      </c>
      <c r="G17" s="79"/>
    </row>
    <row r="18" spans="1:7" ht="17.100000000000001" customHeight="1" x14ac:dyDescent="0.2">
      <c r="A18" s="79"/>
      <c r="B18" s="254" t="s">
        <v>12</v>
      </c>
      <c r="C18" s="254"/>
      <c r="D18" s="79"/>
      <c r="E18" s="248" t="s">
        <v>19</v>
      </c>
      <c r="F18" s="248"/>
      <c r="G18" s="79"/>
    </row>
    <row r="19" spans="1:7" ht="17.100000000000001" customHeight="1" x14ac:dyDescent="0.2">
      <c r="A19" s="79"/>
      <c r="B19" s="33" t="s">
        <v>121</v>
      </c>
      <c r="C19" s="9">
        <v>258.98710487239299</v>
      </c>
      <c r="D19" s="79"/>
      <c r="E19" s="33" t="s">
        <v>121</v>
      </c>
      <c r="F19" s="9">
        <v>418.52666609004314</v>
      </c>
      <c r="G19" s="79"/>
    </row>
    <row r="20" spans="1:7" ht="17.100000000000001" customHeight="1" x14ac:dyDescent="0.2">
      <c r="A20" s="79"/>
      <c r="B20" s="34" t="s">
        <v>25</v>
      </c>
      <c r="C20" s="27">
        <v>209.67749424869402</v>
      </c>
      <c r="D20" s="79"/>
      <c r="E20" s="34" t="s">
        <v>25</v>
      </c>
      <c r="F20" s="27">
        <v>271.08254453149408</v>
      </c>
      <c r="G20" s="79"/>
    </row>
    <row r="21" spans="1:7" ht="17.100000000000001" customHeight="1" x14ac:dyDescent="0.2">
      <c r="A21" s="79"/>
      <c r="B21" s="34" t="s">
        <v>20</v>
      </c>
      <c r="C21" s="27">
        <v>26.082600859450004</v>
      </c>
      <c r="D21" s="79"/>
      <c r="E21" s="34" t="s">
        <v>20</v>
      </c>
      <c r="F21" s="27">
        <v>78.783581223999974</v>
      </c>
      <c r="G21" s="79"/>
    </row>
    <row r="22" spans="1:7" ht="17.100000000000001" customHeight="1" x14ac:dyDescent="0.2">
      <c r="A22" s="79"/>
      <c r="B22" s="34" t="s">
        <v>35</v>
      </c>
      <c r="C22" s="27">
        <v>16.206208399398999</v>
      </c>
      <c r="D22" s="79"/>
      <c r="E22" s="34" t="s">
        <v>35</v>
      </c>
      <c r="F22" s="27">
        <v>40.377567122849101</v>
      </c>
      <c r="G22" s="79"/>
    </row>
    <row r="23" spans="1:7" ht="17.100000000000001" customHeight="1" x14ac:dyDescent="0.2">
      <c r="A23" s="79"/>
      <c r="B23" s="34" t="s">
        <v>71</v>
      </c>
      <c r="C23" s="27">
        <v>7.0208013648499996</v>
      </c>
      <c r="D23" s="79"/>
      <c r="E23" s="34" t="s">
        <v>71</v>
      </c>
      <c r="F23" s="27">
        <v>28.282973211700082</v>
      </c>
      <c r="G23" s="79"/>
    </row>
    <row r="24" spans="1:7" ht="17.100000000000001" customHeight="1" x14ac:dyDescent="0.2">
      <c r="A24" s="79"/>
      <c r="B24" s="33" t="s">
        <v>151</v>
      </c>
      <c r="C24" s="9">
        <v>125.6885489330529</v>
      </c>
      <c r="D24" s="79"/>
      <c r="E24" s="33" t="s">
        <v>151</v>
      </c>
      <c r="F24" s="9">
        <v>201.02710505270286</v>
      </c>
      <c r="G24" s="79"/>
    </row>
    <row r="25" spans="1:7" ht="17.100000000000001" customHeight="1" x14ac:dyDescent="0.2">
      <c r="A25" s="79"/>
      <c r="B25" s="34" t="s">
        <v>25</v>
      </c>
      <c r="C25" s="27">
        <v>69.530035543853202</v>
      </c>
      <c r="D25" s="79"/>
      <c r="E25" s="34" t="s">
        <v>25</v>
      </c>
      <c r="F25" s="27">
        <v>87.050498913103169</v>
      </c>
      <c r="G25" s="79"/>
    </row>
    <row r="26" spans="1:7" ht="17.100000000000001" customHeight="1" x14ac:dyDescent="0.2">
      <c r="A26" s="79"/>
      <c r="B26" s="34" t="s">
        <v>20</v>
      </c>
      <c r="C26" s="27">
        <v>30.551414130449999</v>
      </c>
      <c r="D26" s="79"/>
      <c r="E26" s="34" t="s">
        <v>20</v>
      </c>
      <c r="F26" s="27">
        <v>33.752593560299999</v>
      </c>
      <c r="G26" s="79"/>
    </row>
    <row r="27" spans="1:7" ht="17.100000000000001" customHeight="1" x14ac:dyDescent="0.2">
      <c r="A27" s="79"/>
      <c r="B27" s="34" t="s">
        <v>69</v>
      </c>
      <c r="C27" s="27">
        <v>14.033424210749999</v>
      </c>
      <c r="D27" s="79"/>
      <c r="E27" s="34" t="s">
        <v>35</v>
      </c>
      <c r="F27" s="27">
        <v>28.520654245649997</v>
      </c>
      <c r="G27" s="79"/>
    </row>
    <row r="28" spans="1:7" ht="17.100000000000001" customHeight="1" x14ac:dyDescent="0.2">
      <c r="A28" s="79"/>
      <c r="B28" s="34" t="s">
        <v>71</v>
      </c>
      <c r="C28" s="27">
        <v>11.573675047999702</v>
      </c>
      <c r="D28" s="79"/>
      <c r="E28" s="34" t="s">
        <v>71</v>
      </c>
      <c r="F28" s="27">
        <v>51.703358333649696</v>
      </c>
      <c r="G28" s="79"/>
    </row>
    <row r="29" spans="1:7" ht="17.100000000000001" customHeight="1" x14ac:dyDescent="0.2">
      <c r="A29" s="79"/>
      <c r="B29" s="33" t="s">
        <v>142</v>
      </c>
      <c r="C29" s="9">
        <v>384.67565380544585</v>
      </c>
      <c r="D29" s="79"/>
      <c r="E29" s="33" t="s">
        <v>142</v>
      </c>
      <c r="F29" s="9">
        <v>619.55377114274609</v>
      </c>
      <c r="G29" s="79"/>
    </row>
    <row r="30" spans="1:7" ht="15" customHeight="1" x14ac:dyDescent="0.2">
      <c r="A30" s="79"/>
      <c r="B30" s="79"/>
      <c r="C30" s="79"/>
      <c r="D30" s="79"/>
      <c r="E30" s="79"/>
      <c r="F30" s="79"/>
      <c r="G30" s="79"/>
    </row>
    <row r="31" spans="1:7" s="109" customFormat="1" ht="15" customHeight="1" x14ac:dyDescent="0.2">
      <c r="A31" s="170" t="s">
        <v>197</v>
      </c>
      <c r="C31" s="195"/>
    </row>
    <row r="32" spans="1:7" ht="15" customHeight="1" x14ac:dyDescent="0.2">
      <c r="B32" s="92" t="s">
        <v>279</v>
      </c>
      <c r="C32" s="88"/>
    </row>
    <row r="33" spans="1:15" ht="15" customHeight="1" x14ac:dyDescent="0.2">
      <c r="B33" s="92" t="s">
        <v>333</v>
      </c>
      <c r="C33" s="88"/>
    </row>
    <row r="34" spans="1:15" ht="15" customHeight="1" x14ac:dyDescent="0.2">
      <c r="B34" s="92" t="s">
        <v>331</v>
      </c>
      <c r="C34" s="88"/>
    </row>
    <row r="35" spans="1:15" ht="15" customHeight="1" x14ac:dyDescent="0.2">
      <c r="B35" s="92" t="s">
        <v>332</v>
      </c>
      <c r="C35" s="88"/>
    </row>
    <row r="36" spans="1:15" ht="15" customHeight="1" x14ac:dyDescent="0.2">
      <c r="B36" s="92" t="s">
        <v>334</v>
      </c>
      <c r="C36" s="88"/>
    </row>
    <row r="37" spans="1:15" ht="15" customHeight="1" x14ac:dyDescent="0.2">
      <c r="F37" s="78"/>
      <c r="I37" s="78"/>
      <c r="O37" s="78"/>
    </row>
    <row r="38" spans="1:15" ht="15" customHeight="1" x14ac:dyDescent="0.2">
      <c r="F38" s="78"/>
      <c r="I38" s="78"/>
      <c r="O38" s="78"/>
    </row>
    <row r="39" spans="1:15" s="81" customFormat="1" ht="15" customHeight="1" x14ac:dyDescent="0.2">
      <c r="A39" s="161" t="s">
        <v>400</v>
      </c>
      <c r="F39" s="175"/>
      <c r="I39" s="175"/>
      <c r="O39" s="175"/>
    </row>
    <row r="40" spans="1:15" ht="15" customHeight="1" x14ac:dyDescent="0.2">
      <c r="A40" s="4"/>
      <c r="C40" s="88"/>
    </row>
    <row r="45" spans="1:15" ht="15" customHeight="1" x14ac:dyDescent="0.2">
      <c r="A45" s="4"/>
    </row>
    <row r="46" spans="1:15" ht="15" customHeight="1" x14ac:dyDescent="0.2">
      <c r="A46" s="4"/>
    </row>
    <row r="50" spans="1:1" ht="15" customHeight="1" x14ac:dyDescent="0.2">
      <c r="A50" s="80"/>
    </row>
  </sheetData>
  <mergeCells count="6">
    <mergeCell ref="B4:B5"/>
    <mergeCell ref="E4:E5"/>
    <mergeCell ref="E18:F18"/>
    <mergeCell ref="E6:F6"/>
    <mergeCell ref="B18:C18"/>
    <mergeCell ref="B6:C6"/>
  </mergeCells>
  <hyperlinks>
    <hyperlink ref="A39" location="Index!A1" display="Return to Index Tab"/>
  </hyperlinks>
  <pageMargins left="0.7" right="0.7" top="0.75" bottom="0.75" header="0.3" footer="0.3"/>
  <pageSetup paperSize="8"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J61"/>
  <sheetViews>
    <sheetView showGridLines="0" zoomScale="80" zoomScaleNormal="80" workbookViewId="0">
      <selection activeCell="F31" sqref="F31"/>
    </sheetView>
  </sheetViews>
  <sheetFormatPr defaultRowHeight="17.100000000000001" customHeight="1" x14ac:dyDescent="0.2"/>
  <cols>
    <col min="1" max="1" width="11.625" style="5" customWidth="1"/>
    <col min="2" max="2" width="50.625" style="5" customWidth="1"/>
    <col min="3" max="3" width="15.625" style="5" customWidth="1"/>
    <col min="4" max="4" width="2.625" style="5" customWidth="1"/>
    <col min="5" max="5" width="37.625" style="5" customWidth="1"/>
    <col min="6" max="6" width="15.625" style="5" customWidth="1"/>
    <col min="7" max="16384" width="9" style="5"/>
  </cols>
  <sheetData>
    <row r="2" spans="1:7" s="109" customFormat="1" ht="17.100000000000001" customHeight="1" x14ac:dyDescent="0.2">
      <c r="A2" s="111" t="s">
        <v>94</v>
      </c>
      <c r="B2" s="109" t="s">
        <v>336</v>
      </c>
    </row>
    <row r="4" spans="1:7" ht="17.100000000000001" customHeight="1" x14ac:dyDescent="0.2">
      <c r="A4" s="79"/>
      <c r="B4" s="256" t="s">
        <v>150</v>
      </c>
      <c r="C4" s="31" t="s">
        <v>203</v>
      </c>
      <c r="D4" s="79"/>
      <c r="E4" s="256" t="s">
        <v>150</v>
      </c>
      <c r="F4" s="31" t="s">
        <v>203</v>
      </c>
      <c r="G4" s="79"/>
    </row>
    <row r="5" spans="1:7" ht="17.100000000000001" customHeight="1" x14ac:dyDescent="0.2">
      <c r="A5" s="79"/>
      <c r="B5" s="256"/>
      <c r="C5" s="32" t="s">
        <v>199</v>
      </c>
      <c r="D5" s="79"/>
      <c r="E5" s="256"/>
      <c r="F5" s="32" t="s">
        <v>199</v>
      </c>
      <c r="G5" s="79"/>
    </row>
    <row r="6" spans="1:7" s="92" customFormat="1" ht="17.100000000000001" customHeight="1" x14ac:dyDescent="0.2">
      <c r="A6" s="79"/>
      <c r="B6" s="69" t="s">
        <v>3</v>
      </c>
      <c r="C6" s="55"/>
      <c r="D6" s="79"/>
      <c r="E6" s="72" t="s">
        <v>18</v>
      </c>
      <c r="F6" s="57"/>
      <c r="G6" s="79"/>
    </row>
    <row r="7" spans="1:7" ht="17.100000000000001" customHeight="1" x14ac:dyDescent="0.2">
      <c r="A7" s="79"/>
      <c r="B7" s="33" t="s">
        <v>121</v>
      </c>
      <c r="C7" s="9">
        <v>1138.3355655669513</v>
      </c>
      <c r="D7" s="79"/>
      <c r="E7" s="33" t="s">
        <v>121</v>
      </c>
      <c r="F7" s="9">
        <v>280.72727828830062</v>
      </c>
      <c r="G7" s="79"/>
    </row>
    <row r="8" spans="1:7" ht="17.100000000000001" customHeight="1" x14ac:dyDescent="0.2">
      <c r="A8" s="79"/>
      <c r="B8" s="34" t="s">
        <v>54</v>
      </c>
      <c r="C8" s="27">
        <v>377.16377978370002</v>
      </c>
      <c r="D8" s="79"/>
      <c r="E8" s="34" t="s">
        <v>54</v>
      </c>
      <c r="F8" s="27">
        <v>123.9583543871499</v>
      </c>
      <c r="G8" s="79"/>
    </row>
    <row r="9" spans="1:7" ht="17.100000000000001" customHeight="1" x14ac:dyDescent="0.2">
      <c r="A9" s="79"/>
      <c r="B9" s="34" t="s">
        <v>57</v>
      </c>
      <c r="C9" s="27">
        <v>238.78513150980095</v>
      </c>
      <c r="D9" s="79"/>
      <c r="E9" s="34" t="s">
        <v>57</v>
      </c>
      <c r="F9" s="27">
        <v>46.911185237350011</v>
      </c>
      <c r="G9" s="79"/>
    </row>
    <row r="10" spans="1:7" ht="17.100000000000001" customHeight="1" x14ac:dyDescent="0.2">
      <c r="A10" s="79"/>
      <c r="B10" s="34" t="s">
        <v>59</v>
      </c>
      <c r="C10" s="27">
        <v>119.59740143665034</v>
      </c>
      <c r="D10" s="79"/>
      <c r="E10" s="34" t="s">
        <v>53</v>
      </c>
      <c r="F10" s="27">
        <v>31.447427362050295</v>
      </c>
      <c r="G10" s="79"/>
    </row>
    <row r="11" spans="1:7" ht="17.100000000000001" customHeight="1" x14ac:dyDescent="0.2">
      <c r="A11" s="79"/>
      <c r="B11" s="34" t="s">
        <v>53</v>
      </c>
      <c r="C11" s="27">
        <v>104.62196886554979</v>
      </c>
      <c r="D11" s="79"/>
      <c r="E11" s="34" t="s">
        <v>59</v>
      </c>
      <c r="F11" s="27">
        <v>28.888346063850502</v>
      </c>
      <c r="G11" s="79"/>
    </row>
    <row r="12" spans="1:7" ht="17.100000000000001" customHeight="1" x14ac:dyDescent="0.2">
      <c r="A12" s="79"/>
      <c r="B12" s="34" t="s">
        <v>56</v>
      </c>
      <c r="C12" s="27">
        <v>53.210239424400164</v>
      </c>
      <c r="D12" s="79"/>
      <c r="E12" s="34" t="s">
        <v>58</v>
      </c>
      <c r="F12" s="27">
        <v>10.76162118415</v>
      </c>
      <c r="G12" s="79"/>
    </row>
    <row r="13" spans="1:7" ht="17.100000000000001" customHeight="1" x14ac:dyDescent="0.2">
      <c r="A13" s="79"/>
      <c r="B13" s="34" t="s">
        <v>71</v>
      </c>
      <c r="C13" s="27">
        <v>244.95704454684989</v>
      </c>
      <c r="D13" s="79"/>
      <c r="E13" s="34" t="s">
        <v>71</v>
      </c>
      <c r="F13" s="27">
        <v>38.760344053750003</v>
      </c>
      <c r="G13" s="79"/>
    </row>
    <row r="14" spans="1:7" ht="17.100000000000001" customHeight="1" x14ac:dyDescent="0.2">
      <c r="A14" s="79"/>
      <c r="B14" s="33" t="s">
        <v>122</v>
      </c>
      <c r="C14" s="9">
        <v>449.41571213190082</v>
      </c>
      <c r="D14" s="79"/>
      <c r="E14" s="33" t="s">
        <v>122</v>
      </c>
      <c r="F14" s="9">
        <v>91.391960365299894</v>
      </c>
      <c r="G14" s="79"/>
    </row>
    <row r="15" spans="1:7" ht="17.100000000000001" customHeight="1" x14ac:dyDescent="0.2">
      <c r="A15" s="79"/>
      <c r="B15" s="34" t="s">
        <v>137</v>
      </c>
      <c r="C15" s="27">
        <v>449.41571213190082</v>
      </c>
      <c r="D15" s="79"/>
      <c r="E15" s="34" t="s">
        <v>137</v>
      </c>
      <c r="F15" s="27">
        <v>91.391960365299894</v>
      </c>
      <c r="G15" s="79"/>
    </row>
    <row r="16" spans="1:7" ht="17.100000000000001" customHeight="1" x14ac:dyDescent="0.2">
      <c r="A16" s="79"/>
      <c r="B16" s="33" t="s">
        <v>151</v>
      </c>
      <c r="C16" s="9">
        <v>26.573018004049903</v>
      </c>
      <c r="D16" s="79"/>
      <c r="E16" s="33" t="s">
        <v>151</v>
      </c>
      <c r="F16" s="9">
        <v>1.5154708906499998</v>
      </c>
      <c r="G16" s="79"/>
    </row>
    <row r="17" spans="1:9" ht="17.100000000000001" customHeight="1" x14ac:dyDescent="0.2">
      <c r="A17" s="79"/>
      <c r="B17" s="34" t="s">
        <v>26</v>
      </c>
      <c r="C17" s="27">
        <v>26.573018004049903</v>
      </c>
      <c r="D17" s="79"/>
      <c r="E17" s="34" t="s">
        <v>26</v>
      </c>
      <c r="F17" s="27">
        <v>1.5154708906499998</v>
      </c>
      <c r="G17" s="79"/>
    </row>
    <row r="18" spans="1:9" ht="17.100000000000001" customHeight="1" x14ac:dyDescent="0.2">
      <c r="A18" s="79"/>
      <c r="B18" s="33" t="s">
        <v>142</v>
      </c>
      <c r="C18" s="9">
        <v>1614.324295702902</v>
      </c>
      <c r="D18" s="79"/>
      <c r="E18" s="33" t="s">
        <v>142</v>
      </c>
      <c r="F18" s="9">
        <v>373.63470954425054</v>
      </c>
      <c r="G18" s="79"/>
    </row>
    <row r="19" spans="1:9" ht="17.100000000000001" customHeight="1" x14ac:dyDescent="0.2">
      <c r="A19" s="79"/>
      <c r="B19" s="71" t="s">
        <v>12</v>
      </c>
      <c r="C19" s="56"/>
      <c r="D19" s="79"/>
      <c r="E19" s="70" t="s">
        <v>19</v>
      </c>
      <c r="F19" s="58"/>
      <c r="G19" s="79"/>
    </row>
    <row r="20" spans="1:9" ht="17.100000000000001" customHeight="1" x14ac:dyDescent="0.2">
      <c r="A20" s="79"/>
      <c r="B20" s="33" t="s">
        <v>121</v>
      </c>
      <c r="C20" s="9">
        <v>1441.8085602343042</v>
      </c>
      <c r="D20" s="79"/>
      <c r="E20" s="33" t="s">
        <v>121</v>
      </c>
      <c r="F20" s="9">
        <v>2860.8714040895547</v>
      </c>
      <c r="G20" s="79"/>
    </row>
    <row r="21" spans="1:9" ht="17.100000000000001" customHeight="1" x14ac:dyDescent="0.2">
      <c r="A21" s="79"/>
      <c r="B21" s="34" t="s">
        <v>54</v>
      </c>
      <c r="C21" s="27">
        <v>765.67322958650095</v>
      </c>
      <c r="D21" s="79"/>
      <c r="E21" s="34" t="s">
        <v>54</v>
      </c>
      <c r="F21" s="27">
        <v>1266.7953637573496</v>
      </c>
      <c r="G21" s="79"/>
    </row>
    <row r="22" spans="1:9" ht="17.100000000000001" customHeight="1" x14ac:dyDescent="0.2">
      <c r="A22" s="79"/>
      <c r="B22" s="34" t="s">
        <v>57</v>
      </c>
      <c r="C22" s="27">
        <v>153.69222661334922</v>
      </c>
      <c r="D22" s="79"/>
      <c r="E22" s="34" t="s">
        <v>57</v>
      </c>
      <c r="F22" s="27">
        <v>439.38854336049963</v>
      </c>
      <c r="G22" s="79"/>
    </row>
    <row r="23" spans="1:9" ht="17.100000000000001" customHeight="1" x14ac:dyDescent="0.2">
      <c r="A23" s="79"/>
      <c r="B23" s="34" t="s">
        <v>38</v>
      </c>
      <c r="C23" s="27">
        <v>129.473608653101</v>
      </c>
      <c r="D23" s="79"/>
      <c r="E23" s="34" t="s">
        <v>59</v>
      </c>
      <c r="F23" s="27">
        <v>216.1180235706513</v>
      </c>
      <c r="G23" s="79"/>
    </row>
    <row r="24" spans="1:9" ht="17.100000000000001" customHeight="1" x14ac:dyDescent="0.2">
      <c r="A24" s="79"/>
      <c r="B24" s="34" t="s">
        <v>60</v>
      </c>
      <c r="C24" s="27">
        <v>122.91521654739996</v>
      </c>
      <c r="D24" s="79"/>
      <c r="E24" s="34" t="s">
        <v>53</v>
      </c>
      <c r="F24" s="27">
        <v>205.69959332820295</v>
      </c>
      <c r="G24" s="79"/>
    </row>
    <row r="25" spans="1:9" ht="17.100000000000001" customHeight="1" x14ac:dyDescent="0.2">
      <c r="A25" s="79"/>
      <c r="B25" s="34" t="s">
        <v>53</v>
      </c>
      <c r="C25" s="27">
        <v>69.630197100602686</v>
      </c>
      <c r="D25" s="79"/>
      <c r="E25" s="34" t="s">
        <v>60</v>
      </c>
      <c r="F25" s="27">
        <v>140.86446135344997</v>
      </c>
      <c r="G25" s="79"/>
    </row>
    <row r="26" spans="1:9" ht="17.100000000000001" customHeight="1" x14ac:dyDescent="0.2">
      <c r="A26" s="79"/>
      <c r="B26" s="34" t="s">
        <v>71</v>
      </c>
      <c r="C26" s="27">
        <v>200.4240817333507</v>
      </c>
      <c r="D26" s="79"/>
      <c r="E26" s="34" t="s">
        <v>71</v>
      </c>
      <c r="F26" s="27">
        <v>592.00541871940106</v>
      </c>
      <c r="G26" s="79"/>
      <c r="I26" s="126"/>
    </row>
    <row r="27" spans="1:9" ht="17.100000000000001" customHeight="1" x14ac:dyDescent="0.2">
      <c r="A27" s="79"/>
      <c r="B27" s="33" t="s">
        <v>122</v>
      </c>
      <c r="C27" s="9">
        <v>197.6283392253018</v>
      </c>
      <c r="D27" s="79"/>
      <c r="E27" s="33" t="s">
        <v>122</v>
      </c>
      <c r="F27" s="9">
        <v>738.4360117225018</v>
      </c>
      <c r="G27" s="79"/>
    </row>
    <row r="28" spans="1:9" ht="17.100000000000001" customHeight="1" x14ac:dyDescent="0.2">
      <c r="A28" s="79"/>
      <c r="B28" s="34" t="s">
        <v>137</v>
      </c>
      <c r="C28" s="27">
        <v>197.6283392253018</v>
      </c>
      <c r="D28" s="79"/>
      <c r="E28" s="34" t="s">
        <v>137</v>
      </c>
      <c r="F28" s="27">
        <v>738.4360117225018</v>
      </c>
      <c r="G28" s="79"/>
    </row>
    <row r="29" spans="1:9" ht="17.100000000000001" customHeight="1" x14ac:dyDescent="0.2">
      <c r="A29" s="79"/>
      <c r="B29" s="33" t="s">
        <v>151</v>
      </c>
      <c r="C29" s="9">
        <v>8.5760799909500012</v>
      </c>
      <c r="D29" s="79"/>
      <c r="E29" s="33" t="s">
        <v>151</v>
      </c>
      <c r="F29" s="9">
        <v>36.664568885649906</v>
      </c>
      <c r="G29" s="79"/>
    </row>
    <row r="30" spans="1:9" ht="17.100000000000001" customHeight="1" x14ac:dyDescent="0.2">
      <c r="A30" s="79"/>
      <c r="B30" s="34" t="s">
        <v>26</v>
      </c>
      <c r="C30" s="27">
        <v>8.5760799909500012</v>
      </c>
      <c r="D30" s="79"/>
      <c r="E30" s="34" t="s">
        <v>26</v>
      </c>
      <c r="F30" s="27">
        <v>36.664568885649906</v>
      </c>
      <c r="G30" s="79"/>
    </row>
    <row r="31" spans="1:9" ht="17.100000000000001" customHeight="1" x14ac:dyDescent="0.2">
      <c r="A31" s="79"/>
      <c r="B31" s="33" t="s">
        <v>142</v>
      </c>
      <c r="C31" s="9">
        <v>1648.0129794505563</v>
      </c>
      <c r="D31" s="79"/>
      <c r="E31" s="33" t="s">
        <v>142</v>
      </c>
      <c r="F31" s="9">
        <v>3635.9719846977086</v>
      </c>
      <c r="G31" s="79"/>
    </row>
    <row r="32" spans="1:9" ht="17.100000000000001" customHeight="1" x14ac:dyDescent="0.2">
      <c r="A32" s="79"/>
      <c r="B32" s="79"/>
      <c r="C32" s="79"/>
      <c r="D32" s="79"/>
      <c r="E32" s="79"/>
      <c r="F32" s="79"/>
      <c r="G32" s="79"/>
    </row>
    <row r="33" spans="1:10" ht="17.100000000000001" customHeight="1" x14ac:dyDescent="0.2">
      <c r="A33" s="79"/>
      <c r="B33" s="79"/>
      <c r="C33" s="79"/>
      <c r="D33" s="79"/>
      <c r="E33" s="79"/>
      <c r="F33" s="79"/>
      <c r="G33" s="79"/>
    </row>
    <row r="34" spans="1:10" s="109" customFormat="1" ht="17.100000000000001" customHeight="1" x14ac:dyDescent="0.2">
      <c r="A34" s="170" t="s">
        <v>197</v>
      </c>
    </row>
    <row r="35" spans="1:10" s="92" customFormat="1" ht="17.100000000000001" customHeight="1" x14ac:dyDescent="0.2">
      <c r="B35" s="92" t="s">
        <v>279</v>
      </c>
    </row>
    <row r="36" spans="1:10" s="92" customFormat="1" ht="17.100000000000001" customHeight="1" x14ac:dyDescent="0.2">
      <c r="B36" s="92" t="s">
        <v>337</v>
      </c>
      <c r="C36" s="106"/>
    </row>
    <row r="37" spans="1:10" s="92" customFormat="1" ht="17.100000000000001" customHeight="1" x14ac:dyDescent="0.2">
      <c r="B37" s="92" t="s">
        <v>338</v>
      </c>
      <c r="C37" s="106"/>
    </row>
    <row r="38" spans="1:10" s="92" customFormat="1" ht="17.100000000000001" customHeight="1" x14ac:dyDescent="0.2">
      <c r="A38" s="173"/>
      <c r="B38" s="92" t="s">
        <v>342</v>
      </c>
      <c r="F38" s="93"/>
      <c r="J38" s="93"/>
    </row>
    <row r="39" spans="1:10" s="92" customFormat="1" ht="17.100000000000001" customHeight="1" x14ac:dyDescent="0.2">
      <c r="A39" s="173"/>
      <c r="B39" s="128" t="s">
        <v>339</v>
      </c>
      <c r="F39" s="93"/>
      <c r="J39" s="93"/>
    </row>
    <row r="40" spans="1:10" s="92" customFormat="1" ht="17.100000000000001" customHeight="1" x14ac:dyDescent="0.2">
      <c r="A40" s="173"/>
      <c r="B40" s="128" t="s">
        <v>340</v>
      </c>
      <c r="F40" s="93"/>
      <c r="J40" s="93"/>
    </row>
    <row r="41" spans="1:10" s="92" customFormat="1" ht="17.100000000000001" customHeight="1" x14ac:dyDescent="0.2">
      <c r="A41" s="173"/>
      <c r="B41" s="128" t="s">
        <v>341</v>
      </c>
      <c r="F41" s="93"/>
      <c r="J41" s="93"/>
    </row>
    <row r="42" spans="1:10" s="92" customFormat="1" ht="17.100000000000001" customHeight="1" x14ac:dyDescent="0.2">
      <c r="A42" s="173"/>
      <c r="B42" s="128" t="s">
        <v>343</v>
      </c>
      <c r="F42" s="93"/>
      <c r="J42" s="93"/>
    </row>
    <row r="43" spans="1:10" s="92" customFormat="1" ht="17.100000000000001" customHeight="1" x14ac:dyDescent="0.2">
      <c r="A43" s="173"/>
      <c r="B43" s="128" t="s">
        <v>344</v>
      </c>
      <c r="F43" s="93"/>
      <c r="J43" s="93"/>
    </row>
    <row r="44" spans="1:10" s="92" customFormat="1" ht="17.100000000000001" customHeight="1" x14ac:dyDescent="0.2">
      <c r="A44" s="173"/>
      <c r="B44" s="92" t="s">
        <v>345</v>
      </c>
      <c r="F44" s="93"/>
      <c r="J44" s="93"/>
    </row>
    <row r="45" spans="1:10" s="92" customFormat="1" ht="17.100000000000001" customHeight="1" x14ac:dyDescent="0.2">
      <c r="B45" s="92" t="s">
        <v>346</v>
      </c>
      <c r="F45" s="93"/>
      <c r="J45" s="93"/>
    </row>
    <row r="46" spans="1:10" s="92" customFormat="1" ht="17.100000000000001" customHeight="1" x14ac:dyDescent="0.2">
      <c r="B46" s="92" t="s">
        <v>347</v>
      </c>
      <c r="F46" s="93"/>
      <c r="J46" s="93"/>
    </row>
    <row r="47" spans="1:10" s="92" customFormat="1" ht="17.100000000000001" customHeight="1" x14ac:dyDescent="0.2">
      <c r="F47" s="93"/>
      <c r="J47" s="93"/>
    </row>
    <row r="48" spans="1:10" s="92" customFormat="1" ht="17.100000000000001" customHeight="1" x14ac:dyDescent="0.2">
      <c r="F48" s="93"/>
      <c r="J48" s="93"/>
    </row>
    <row r="49" spans="1:10" s="92" customFormat="1" ht="17.100000000000001" customHeight="1" x14ac:dyDescent="0.2">
      <c r="F49" s="93"/>
      <c r="J49" s="93"/>
    </row>
    <row r="50" spans="1:10" s="109" customFormat="1" ht="17.100000000000001" customHeight="1" x14ac:dyDescent="0.2">
      <c r="A50" s="161" t="s">
        <v>400</v>
      </c>
      <c r="F50" s="171"/>
      <c r="J50" s="171"/>
    </row>
    <row r="51" spans="1:10" s="92" customFormat="1" ht="17.100000000000001" customHeight="1" x14ac:dyDescent="0.2">
      <c r="A51" s="107"/>
      <c r="C51" s="106"/>
    </row>
    <row r="52" spans="1:10" s="92" customFormat="1" ht="17.100000000000001" customHeight="1" x14ac:dyDescent="0.2"/>
    <row r="53" spans="1:10" s="92" customFormat="1" ht="17.100000000000001" customHeight="1" x14ac:dyDescent="0.2"/>
    <row r="56" spans="1:10" ht="17.100000000000001" customHeight="1" x14ac:dyDescent="0.2">
      <c r="A56" s="4"/>
    </row>
    <row r="57" spans="1:10" ht="17.100000000000001" customHeight="1" x14ac:dyDescent="0.2">
      <c r="A57" s="4"/>
    </row>
    <row r="61" spans="1:10" ht="17.100000000000001" customHeight="1" x14ac:dyDescent="0.2">
      <c r="A61" s="80"/>
    </row>
  </sheetData>
  <mergeCells count="2">
    <mergeCell ref="B4:B5"/>
    <mergeCell ref="E4:E5"/>
  </mergeCells>
  <hyperlinks>
    <hyperlink ref="A50" location="Index!A1" display="Return to Index Tab"/>
  </hyperlinks>
  <pageMargins left="0.7" right="0.7" top="0.75" bottom="0.75" header="0.3" footer="0.3"/>
  <pageSetup paperSize="8" scale="9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J51"/>
  <sheetViews>
    <sheetView showGridLines="0" zoomScale="80" zoomScaleNormal="80" workbookViewId="0">
      <selection activeCell="I23" sqref="I23"/>
    </sheetView>
  </sheetViews>
  <sheetFormatPr defaultRowHeight="17.100000000000001" customHeight="1" x14ac:dyDescent="0.2"/>
  <cols>
    <col min="1" max="1" width="11.625" style="5" customWidth="1"/>
    <col min="2" max="2" width="30.625" style="5" customWidth="1"/>
    <col min="3" max="3" width="12.625" style="5" customWidth="1"/>
    <col min="4" max="4" width="2.625" style="5" customWidth="1"/>
    <col min="5" max="5" width="30.625" style="5" customWidth="1"/>
    <col min="6" max="6" width="12.625" style="5" customWidth="1"/>
    <col min="7" max="16384" width="9" style="5"/>
  </cols>
  <sheetData>
    <row r="2" spans="1:7" s="109" customFormat="1" ht="17.100000000000001" customHeight="1" x14ac:dyDescent="0.2">
      <c r="A2" s="111" t="s">
        <v>95</v>
      </c>
      <c r="B2" s="109" t="s">
        <v>348</v>
      </c>
    </row>
    <row r="3" spans="1:7" ht="16.5" customHeight="1" x14ac:dyDescent="0.2">
      <c r="A3" s="79"/>
      <c r="B3" s="79"/>
      <c r="C3" s="79"/>
      <c r="D3" s="79"/>
      <c r="E3" s="79"/>
      <c r="F3" s="79"/>
      <c r="G3" s="79"/>
    </row>
    <row r="4" spans="1:7" ht="17.100000000000001" customHeight="1" x14ac:dyDescent="0.2">
      <c r="A4" s="79"/>
      <c r="B4" s="256" t="s">
        <v>191</v>
      </c>
      <c r="C4" s="31" t="s">
        <v>203</v>
      </c>
      <c r="D4" s="79"/>
      <c r="E4" s="256" t="s">
        <v>191</v>
      </c>
      <c r="F4" s="31" t="s">
        <v>203</v>
      </c>
      <c r="G4" s="79"/>
    </row>
    <row r="5" spans="1:7" ht="17.100000000000001" customHeight="1" x14ac:dyDescent="0.2">
      <c r="A5" s="79"/>
      <c r="B5" s="256"/>
      <c r="C5" s="32" t="s">
        <v>199</v>
      </c>
      <c r="D5" s="79"/>
      <c r="E5" s="256"/>
      <c r="F5" s="32" t="s">
        <v>199</v>
      </c>
      <c r="G5" s="79"/>
    </row>
    <row r="6" spans="1:7" ht="17.100000000000001" customHeight="1" x14ac:dyDescent="0.2">
      <c r="A6" s="79"/>
      <c r="B6" s="242" t="s">
        <v>3</v>
      </c>
      <c r="C6" s="242"/>
      <c r="D6" s="79"/>
      <c r="E6" s="247" t="s">
        <v>18</v>
      </c>
      <c r="F6" s="247"/>
      <c r="G6" s="79"/>
    </row>
    <row r="7" spans="1:7" ht="17.100000000000001" customHeight="1" x14ac:dyDescent="0.2">
      <c r="A7" s="79"/>
      <c r="B7" s="33" t="s">
        <v>121</v>
      </c>
      <c r="C7" s="9">
        <v>71.610421441650189</v>
      </c>
      <c r="D7" s="79"/>
      <c r="E7" s="33" t="s">
        <v>121</v>
      </c>
      <c r="F7" s="9">
        <v>88.733442383650043</v>
      </c>
      <c r="G7" s="79"/>
    </row>
    <row r="8" spans="1:7" ht="17.100000000000001" customHeight="1" x14ac:dyDescent="0.2">
      <c r="A8" s="79"/>
      <c r="B8" s="34" t="s">
        <v>54</v>
      </c>
      <c r="C8" s="27">
        <v>35.171039488999995</v>
      </c>
      <c r="D8" s="79"/>
      <c r="E8" s="34" t="s">
        <v>54</v>
      </c>
      <c r="F8" s="27">
        <v>71.352872691350029</v>
      </c>
      <c r="G8" s="79"/>
    </row>
    <row r="9" spans="1:7" ht="17.100000000000001" customHeight="1" x14ac:dyDescent="0.2">
      <c r="A9" s="79"/>
      <c r="B9" s="34" t="s">
        <v>70</v>
      </c>
      <c r="C9" s="27">
        <v>26.391149163950203</v>
      </c>
      <c r="D9" s="79"/>
      <c r="E9" s="34" t="s">
        <v>38</v>
      </c>
      <c r="F9" s="27">
        <v>7.8936417694499994</v>
      </c>
      <c r="G9" s="79"/>
    </row>
    <row r="10" spans="1:7" ht="17.100000000000001" customHeight="1" x14ac:dyDescent="0.2">
      <c r="A10" s="79"/>
      <c r="B10" s="34" t="s">
        <v>60</v>
      </c>
      <c r="C10" s="27">
        <v>6.069647108549983</v>
      </c>
      <c r="D10" s="79"/>
      <c r="E10" s="34" t="s">
        <v>60</v>
      </c>
      <c r="F10" s="27">
        <v>7.3610149728000005</v>
      </c>
      <c r="G10" s="79"/>
    </row>
    <row r="11" spans="1:7" ht="17.100000000000001" customHeight="1" x14ac:dyDescent="0.2">
      <c r="A11" s="79"/>
      <c r="B11" s="34" t="s">
        <v>61</v>
      </c>
      <c r="C11" s="27">
        <v>3.9785856801499992</v>
      </c>
      <c r="D11" s="79"/>
      <c r="E11" s="34" t="s">
        <v>61</v>
      </c>
      <c r="F11" s="27">
        <v>1.1343938833</v>
      </c>
      <c r="G11" s="79"/>
    </row>
    <row r="12" spans="1:7" ht="17.100000000000001" customHeight="1" x14ac:dyDescent="0.2">
      <c r="A12" s="79"/>
      <c r="B12" s="34"/>
      <c r="C12" s="27"/>
      <c r="D12" s="79"/>
      <c r="E12" s="34" t="s">
        <v>70</v>
      </c>
      <c r="F12" s="27">
        <v>0.99151906675000001</v>
      </c>
      <c r="G12" s="79"/>
    </row>
    <row r="13" spans="1:7" ht="17.100000000000001" customHeight="1" x14ac:dyDescent="0.2">
      <c r="A13" s="79"/>
      <c r="B13" s="33" t="s">
        <v>151</v>
      </c>
      <c r="C13" s="9">
        <v>60.08016941075001</v>
      </c>
      <c r="D13" s="79"/>
      <c r="E13" s="33" t="s">
        <v>151</v>
      </c>
      <c r="F13" s="9">
        <v>15.2583867089</v>
      </c>
      <c r="G13" s="79"/>
    </row>
    <row r="14" spans="1:7" ht="17.100000000000001" customHeight="1" x14ac:dyDescent="0.2">
      <c r="A14" s="79"/>
      <c r="B14" s="34" t="s">
        <v>26</v>
      </c>
      <c r="C14" s="27">
        <v>38.212190715550008</v>
      </c>
      <c r="D14" s="79"/>
      <c r="E14" s="34" t="s">
        <v>26</v>
      </c>
      <c r="F14" s="27">
        <v>8.7209236280499987</v>
      </c>
      <c r="G14" s="79"/>
    </row>
    <row r="15" spans="1:7" ht="17.100000000000001" customHeight="1" x14ac:dyDescent="0.2">
      <c r="A15" s="79"/>
      <c r="B15" s="34" t="s">
        <v>31</v>
      </c>
      <c r="C15" s="27">
        <v>14.562703476600001</v>
      </c>
      <c r="D15" s="79"/>
      <c r="E15" s="34" t="s">
        <v>23</v>
      </c>
      <c r="F15" s="27">
        <v>4.7969215188500005</v>
      </c>
      <c r="G15" s="79"/>
    </row>
    <row r="16" spans="1:7" ht="17.100000000000001" customHeight="1" x14ac:dyDescent="0.2">
      <c r="A16" s="79"/>
      <c r="B16" s="34" t="s">
        <v>23</v>
      </c>
      <c r="C16" s="27">
        <v>7.3052752185999994</v>
      </c>
      <c r="D16" s="79"/>
      <c r="E16" s="34" t="s">
        <v>31</v>
      </c>
      <c r="F16" s="27">
        <v>1.7405415620000002</v>
      </c>
      <c r="G16" s="79"/>
    </row>
    <row r="17" spans="1:7" ht="17.100000000000001" customHeight="1" x14ac:dyDescent="0.2">
      <c r="A17" s="79"/>
      <c r="B17" s="33" t="s">
        <v>142</v>
      </c>
      <c r="C17" s="9">
        <v>131.69059085240019</v>
      </c>
      <c r="D17" s="79"/>
      <c r="E17" s="33" t="s">
        <v>142</v>
      </c>
      <c r="F17" s="9">
        <v>103.99182909255005</v>
      </c>
      <c r="G17" s="79"/>
    </row>
    <row r="18" spans="1:7" ht="17.100000000000001" customHeight="1" x14ac:dyDescent="0.2">
      <c r="A18" s="79"/>
      <c r="B18" s="254" t="s">
        <v>12</v>
      </c>
      <c r="C18" s="254"/>
      <c r="D18" s="79"/>
      <c r="E18" s="248" t="s">
        <v>19</v>
      </c>
      <c r="F18" s="248"/>
      <c r="G18" s="79"/>
    </row>
    <row r="19" spans="1:7" ht="17.100000000000001" customHeight="1" x14ac:dyDescent="0.2">
      <c r="A19" s="79"/>
      <c r="B19" s="33" t="s">
        <v>121</v>
      </c>
      <c r="C19" s="9">
        <v>258.98710487239299</v>
      </c>
      <c r="D19" s="79"/>
      <c r="E19" s="33" t="s">
        <v>121</v>
      </c>
      <c r="F19" s="9">
        <v>418.52666609004325</v>
      </c>
      <c r="G19" s="79"/>
    </row>
    <row r="20" spans="1:7" ht="17.100000000000001" customHeight="1" x14ac:dyDescent="0.2">
      <c r="A20" s="79"/>
      <c r="B20" s="34" t="s">
        <v>60</v>
      </c>
      <c r="C20" s="27">
        <v>141.85215707779489</v>
      </c>
      <c r="D20" s="79"/>
      <c r="E20" s="34" t="s">
        <v>54</v>
      </c>
      <c r="F20" s="27">
        <v>172.57358303419906</v>
      </c>
      <c r="G20" s="79"/>
    </row>
    <row r="21" spans="1:7" ht="17.100000000000001" customHeight="1" x14ac:dyDescent="0.2">
      <c r="A21" s="79"/>
      <c r="B21" s="34" t="s">
        <v>54</v>
      </c>
      <c r="C21" s="27">
        <v>66.049670853848994</v>
      </c>
      <c r="D21" s="79"/>
      <c r="E21" s="34" t="s">
        <v>60</v>
      </c>
      <c r="F21" s="27">
        <v>155.28281915914485</v>
      </c>
      <c r="G21" s="79"/>
    </row>
    <row r="22" spans="1:7" ht="17.100000000000001" customHeight="1" x14ac:dyDescent="0.2">
      <c r="A22" s="79"/>
      <c r="B22" s="34" t="s">
        <v>38</v>
      </c>
      <c r="C22" s="27">
        <v>23.889284007900002</v>
      </c>
      <c r="D22" s="79"/>
      <c r="E22" s="34" t="s">
        <v>70</v>
      </c>
      <c r="F22" s="27">
        <v>49.878255949049297</v>
      </c>
      <c r="G22" s="79"/>
    </row>
    <row r="23" spans="1:7" ht="17.100000000000001" customHeight="1" x14ac:dyDescent="0.2">
      <c r="A23" s="79"/>
      <c r="B23" s="34" t="s">
        <v>70</v>
      </c>
      <c r="C23" s="27">
        <v>22.4955877183491</v>
      </c>
      <c r="D23" s="79"/>
      <c r="E23" s="34" t="s">
        <v>38</v>
      </c>
      <c r="F23" s="27">
        <v>31.782925777349995</v>
      </c>
      <c r="G23" s="79"/>
    </row>
    <row r="24" spans="1:7" ht="17.100000000000001" customHeight="1" x14ac:dyDescent="0.2">
      <c r="A24" s="79"/>
      <c r="B24" s="34" t="s">
        <v>61</v>
      </c>
      <c r="C24" s="27">
        <v>4.28387726355</v>
      </c>
      <c r="D24" s="79"/>
      <c r="E24" s="34" t="s">
        <v>61</v>
      </c>
      <c r="F24" s="27">
        <v>9.3968568270000006</v>
      </c>
      <c r="G24" s="79"/>
    </row>
    <row r="25" spans="1:7" ht="17.100000000000001" customHeight="1" x14ac:dyDescent="0.2">
      <c r="A25" s="79"/>
      <c r="B25" s="34"/>
      <c r="C25" s="27"/>
      <c r="D25" s="79"/>
      <c r="E25" s="34" t="s">
        <v>51</v>
      </c>
      <c r="F25" s="27">
        <v>0.41652795095</v>
      </c>
      <c r="G25" s="79"/>
    </row>
    <row r="26" spans="1:7" ht="17.100000000000001" customHeight="1" x14ac:dyDescent="0.2">
      <c r="A26" s="79"/>
      <c r="B26" s="33" t="s">
        <v>151</v>
      </c>
      <c r="C26" s="9">
        <v>125.68854893305289</v>
      </c>
      <c r="D26" s="79"/>
      <c r="E26" s="33" t="s">
        <v>151</v>
      </c>
      <c r="F26" s="9">
        <v>201.02710505270289</v>
      </c>
      <c r="G26" s="79"/>
    </row>
    <row r="27" spans="1:7" ht="17.100000000000001" customHeight="1" x14ac:dyDescent="0.2">
      <c r="A27" s="79"/>
      <c r="B27" s="34" t="s">
        <v>26</v>
      </c>
      <c r="C27" s="27">
        <v>63.744990557500778</v>
      </c>
      <c r="D27" s="79"/>
      <c r="E27" s="34" t="s">
        <v>26</v>
      </c>
      <c r="F27" s="27">
        <v>110.67810490110078</v>
      </c>
      <c r="G27" s="79"/>
    </row>
    <row r="28" spans="1:7" ht="17.100000000000001" customHeight="1" x14ac:dyDescent="0.2">
      <c r="A28" s="79"/>
      <c r="B28" s="34" t="s">
        <v>23</v>
      </c>
      <c r="C28" s="27">
        <v>34.396259742752001</v>
      </c>
      <c r="D28" s="79"/>
      <c r="E28" s="34" t="s">
        <v>23</v>
      </c>
      <c r="F28" s="27">
        <v>46.498456480202009</v>
      </c>
      <c r="G28" s="79"/>
    </row>
    <row r="29" spans="1:7" ht="17.100000000000001" customHeight="1" x14ac:dyDescent="0.2">
      <c r="A29" s="79"/>
      <c r="B29" s="34" t="s">
        <v>31</v>
      </c>
      <c r="C29" s="27">
        <v>27.547298632800103</v>
      </c>
      <c r="D29" s="79"/>
      <c r="E29" s="34" t="s">
        <v>31</v>
      </c>
      <c r="F29" s="27">
        <v>43.850543671400089</v>
      </c>
      <c r="G29" s="79"/>
    </row>
    <row r="30" spans="1:7" ht="17.100000000000001" customHeight="1" x14ac:dyDescent="0.2">
      <c r="A30" s="79"/>
      <c r="B30" s="33" t="s">
        <v>142</v>
      </c>
      <c r="C30" s="9">
        <v>384.67565380544585</v>
      </c>
      <c r="D30" s="79"/>
      <c r="E30" s="33" t="s">
        <v>142</v>
      </c>
      <c r="F30" s="9">
        <v>619.55377114274609</v>
      </c>
      <c r="G30" s="79"/>
    </row>
    <row r="31" spans="1:7" ht="16.5" customHeight="1" x14ac:dyDescent="0.2">
      <c r="A31" s="79"/>
      <c r="B31" s="79"/>
      <c r="C31" s="79"/>
      <c r="D31" s="79"/>
      <c r="E31" s="79"/>
      <c r="F31" s="79"/>
      <c r="G31" s="79"/>
    </row>
    <row r="32" spans="1:7" s="109" customFormat="1" ht="17.100000000000001" customHeight="1" x14ac:dyDescent="0.2">
      <c r="A32" s="170" t="s">
        <v>197</v>
      </c>
    </row>
    <row r="33" spans="1:10" s="92" customFormat="1" ht="17.100000000000001" customHeight="1" x14ac:dyDescent="0.2">
      <c r="B33" s="92" t="s">
        <v>279</v>
      </c>
    </row>
    <row r="34" spans="1:10" s="92" customFormat="1" ht="17.100000000000001" customHeight="1" x14ac:dyDescent="0.2">
      <c r="B34" s="92" t="s">
        <v>333</v>
      </c>
    </row>
    <row r="35" spans="1:10" s="92" customFormat="1" ht="17.100000000000001" customHeight="1" x14ac:dyDescent="0.2">
      <c r="B35" s="92" t="s">
        <v>338</v>
      </c>
    </row>
    <row r="36" spans="1:10" s="92" customFormat="1" ht="17.100000000000001" customHeight="1" x14ac:dyDescent="0.2">
      <c r="B36" s="92" t="s">
        <v>349</v>
      </c>
    </row>
    <row r="37" spans="1:10" s="92" customFormat="1" ht="17.100000000000001" customHeight="1" x14ac:dyDescent="0.2">
      <c r="B37" s="92" t="s">
        <v>350</v>
      </c>
    </row>
    <row r="38" spans="1:10" s="92" customFormat="1" ht="17.100000000000001" customHeight="1" x14ac:dyDescent="0.2">
      <c r="F38" s="93"/>
      <c r="J38" s="93"/>
    </row>
    <row r="39" spans="1:10" s="92" customFormat="1" ht="17.100000000000001" customHeight="1" x14ac:dyDescent="0.2">
      <c r="F39" s="93"/>
      <c r="J39" s="93"/>
    </row>
    <row r="40" spans="1:10" s="92" customFormat="1" ht="17.100000000000001" customHeight="1" x14ac:dyDescent="0.2">
      <c r="A40" s="161" t="s">
        <v>400</v>
      </c>
      <c r="F40" s="93"/>
      <c r="J40" s="93"/>
    </row>
    <row r="41" spans="1:10" ht="17.100000000000001" customHeight="1" x14ac:dyDescent="0.2">
      <c r="A41" s="4"/>
      <c r="C41" s="88"/>
    </row>
    <row r="46" spans="1:10" ht="17.100000000000001" customHeight="1" x14ac:dyDescent="0.2">
      <c r="A46" s="4"/>
    </row>
    <row r="47" spans="1:10" ht="17.100000000000001" customHeight="1" x14ac:dyDescent="0.2">
      <c r="A47" s="4"/>
    </row>
    <row r="51" spans="1:1" ht="17.100000000000001" customHeight="1" x14ac:dyDescent="0.2">
      <c r="A51" s="80"/>
    </row>
  </sheetData>
  <mergeCells count="6">
    <mergeCell ref="B4:B5"/>
    <mergeCell ref="E4:E5"/>
    <mergeCell ref="B18:C18"/>
    <mergeCell ref="E18:F18"/>
    <mergeCell ref="E6:F6"/>
    <mergeCell ref="B6:C6"/>
  </mergeCells>
  <hyperlinks>
    <hyperlink ref="A40" location="Index!A1" display="Return to Index Tab"/>
  </hyperlinks>
  <pageMargins left="0.7" right="0.7" top="0.75" bottom="0.75" header="0.3" footer="0.3"/>
  <pageSetup paperSize="8"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3"/>
  <sheetViews>
    <sheetView showGridLines="0" zoomScale="75" zoomScaleNormal="75" workbookViewId="0">
      <selection activeCell="B4" sqref="B4:G25"/>
    </sheetView>
  </sheetViews>
  <sheetFormatPr defaultColWidth="8.75" defaultRowHeight="17.100000000000001" customHeight="1" x14ac:dyDescent="0.2"/>
  <cols>
    <col min="1" max="1" width="11.625" style="5" customWidth="1"/>
    <col min="2" max="2" width="3.375" style="5" customWidth="1"/>
    <col min="3" max="3" width="77.625" style="5" customWidth="1"/>
    <col min="4" max="4" width="12.625" style="5" customWidth="1"/>
    <col min="5" max="7" width="11.625" style="5" customWidth="1"/>
    <col min="8" max="16384" width="8.75" style="5"/>
  </cols>
  <sheetData>
    <row r="2" spans="1:8" s="109" customFormat="1" ht="17.100000000000001" customHeight="1" x14ac:dyDescent="0.2">
      <c r="A2" s="111" t="s">
        <v>73</v>
      </c>
      <c r="B2" s="109" t="s">
        <v>138</v>
      </c>
      <c r="C2" s="171"/>
    </row>
    <row r="3" spans="1:8" ht="17.100000000000001" customHeight="1" x14ac:dyDescent="0.2">
      <c r="C3" s="78"/>
    </row>
    <row r="4" spans="1:8" ht="50.25" customHeight="1" x14ac:dyDescent="0.2">
      <c r="A4" s="79"/>
      <c r="B4" s="218"/>
      <c r="C4" s="218"/>
      <c r="D4" s="64" t="s">
        <v>111</v>
      </c>
      <c r="E4" s="64" t="s">
        <v>174</v>
      </c>
      <c r="F4" s="64" t="s">
        <v>403</v>
      </c>
      <c r="G4" s="64" t="s">
        <v>112</v>
      </c>
      <c r="H4" s="79"/>
    </row>
    <row r="5" spans="1:8" ht="18.95" customHeight="1" x14ac:dyDescent="0.2">
      <c r="A5" s="79"/>
      <c r="B5" s="217" t="s">
        <v>113</v>
      </c>
      <c r="C5" s="217"/>
      <c r="D5" s="217"/>
      <c r="E5" s="217"/>
      <c r="F5" s="217"/>
      <c r="G5" s="217"/>
      <c r="H5" s="79"/>
    </row>
    <row r="6" spans="1:8" ht="39.950000000000003" customHeight="1" x14ac:dyDescent="0.2">
      <c r="A6" s="79"/>
      <c r="B6" s="212" t="s">
        <v>160</v>
      </c>
      <c r="C6" s="213"/>
      <c r="D6" s="2" t="s">
        <v>101</v>
      </c>
      <c r="E6" s="2" t="s">
        <v>101</v>
      </c>
      <c r="F6" s="2" t="s">
        <v>101</v>
      </c>
      <c r="G6" s="2" t="s">
        <v>101</v>
      </c>
      <c r="H6" s="79"/>
    </row>
    <row r="7" spans="1:8" ht="39.950000000000003" customHeight="1" x14ac:dyDescent="0.2">
      <c r="A7" s="79"/>
      <c r="B7" s="212" t="s">
        <v>114</v>
      </c>
      <c r="C7" s="213"/>
      <c r="D7" s="1" t="s">
        <v>110</v>
      </c>
      <c r="E7" s="1" t="s">
        <v>110</v>
      </c>
      <c r="F7" s="1" t="s">
        <v>110</v>
      </c>
      <c r="G7" s="1" t="s">
        <v>110</v>
      </c>
      <c r="H7" s="79"/>
    </row>
    <row r="8" spans="1:8" ht="18.95" customHeight="1" x14ac:dyDescent="0.2">
      <c r="A8" s="79"/>
      <c r="B8" s="217" t="s">
        <v>115</v>
      </c>
      <c r="C8" s="217"/>
      <c r="D8" s="217"/>
      <c r="E8" s="217"/>
      <c r="F8" s="217"/>
      <c r="G8" s="217"/>
      <c r="H8" s="79"/>
    </row>
    <row r="9" spans="1:8" ht="39.950000000000003" customHeight="1" x14ac:dyDescent="0.2">
      <c r="A9" s="79"/>
      <c r="B9" s="212" t="s">
        <v>172</v>
      </c>
      <c r="C9" s="213"/>
      <c r="D9" s="1" t="s">
        <v>110</v>
      </c>
      <c r="E9" s="1" t="s">
        <v>110</v>
      </c>
      <c r="F9" s="2" t="s">
        <v>101</v>
      </c>
      <c r="G9" s="1" t="s">
        <v>110</v>
      </c>
      <c r="H9" s="79"/>
    </row>
    <row r="10" spans="1:8" ht="39.950000000000003" customHeight="1" x14ac:dyDescent="0.2">
      <c r="A10" s="79"/>
      <c r="B10" s="212" t="s">
        <v>161</v>
      </c>
      <c r="C10" s="213"/>
      <c r="D10" s="1" t="s">
        <v>110</v>
      </c>
      <c r="E10" s="1" t="s">
        <v>110</v>
      </c>
      <c r="F10" s="2" t="s">
        <v>101</v>
      </c>
      <c r="G10" s="2" t="s">
        <v>101</v>
      </c>
      <c r="H10" s="79"/>
    </row>
    <row r="11" spans="1:8" ht="39.950000000000003" customHeight="1" x14ac:dyDescent="0.2">
      <c r="A11" s="79"/>
      <c r="B11" s="212" t="s">
        <v>404</v>
      </c>
      <c r="C11" s="213"/>
      <c r="D11" s="2" t="s">
        <v>101</v>
      </c>
      <c r="E11" s="2" t="s">
        <v>101</v>
      </c>
      <c r="F11" s="2" t="s">
        <v>101</v>
      </c>
      <c r="G11" s="2" t="s">
        <v>101</v>
      </c>
      <c r="H11" s="79"/>
    </row>
    <row r="12" spans="1:8" ht="18.95" customHeight="1" x14ac:dyDescent="0.2">
      <c r="A12" s="79"/>
      <c r="B12" s="217" t="s">
        <v>102</v>
      </c>
      <c r="C12" s="217"/>
      <c r="D12" s="217"/>
      <c r="E12" s="217"/>
      <c r="F12" s="217"/>
      <c r="G12" s="217"/>
      <c r="H12" s="79"/>
    </row>
    <row r="13" spans="1:8" ht="39.950000000000003" customHeight="1" x14ac:dyDescent="0.2">
      <c r="A13" s="79"/>
      <c r="B13" s="212" t="s">
        <v>162</v>
      </c>
      <c r="C13" s="213"/>
      <c r="D13" s="1" t="s">
        <v>110</v>
      </c>
      <c r="E13" s="1" t="s">
        <v>110</v>
      </c>
      <c r="F13" s="2" t="s">
        <v>101</v>
      </c>
      <c r="G13" s="2" t="s">
        <v>101</v>
      </c>
      <c r="H13" s="79"/>
    </row>
    <row r="14" spans="1:8" ht="39.950000000000003" customHeight="1" x14ac:dyDescent="0.2">
      <c r="A14" s="79"/>
      <c r="B14" s="212" t="s">
        <v>163</v>
      </c>
      <c r="C14" s="213"/>
      <c r="D14" s="1" t="s">
        <v>110</v>
      </c>
      <c r="E14" s="2" t="s">
        <v>101</v>
      </c>
      <c r="F14" s="2" t="s">
        <v>101</v>
      </c>
      <c r="G14" s="2" t="s">
        <v>101</v>
      </c>
      <c r="H14" s="79"/>
    </row>
    <row r="15" spans="1:8" ht="39.950000000000003" customHeight="1" x14ac:dyDescent="0.2">
      <c r="A15" s="79"/>
      <c r="B15" s="212" t="s">
        <v>164</v>
      </c>
      <c r="C15" s="213"/>
      <c r="D15" s="1" t="s">
        <v>198</v>
      </c>
      <c r="E15" s="1" t="s">
        <v>198</v>
      </c>
      <c r="F15" s="2" t="s">
        <v>101</v>
      </c>
      <c r="G15" s="2" t="s">
        <v>101</v>
      </c>
      <c r="H15" s="79"/>
    </row>
    <row r="16" spans="1:8" ht="39.950000000000003" customHeight="1" x14ac:dyDescent="0.2">
      <c r="A16" s="79"/>
      <c r="B16" s="212" t="s">
        <v>165</v>
      </c>
      <c r="C16" s="213"/>
      <c r="D16" s="2" t="s">
        <v>101</v>
      </c>
      <c r="E16" s="2" t="s">
        <v>101</v>
      </c>
      <c r="F16" s="2" t="s">
        <v>101</v>
      </c>
      <c r="G16" s="2" t="s">
        <v>101</v>
      </c>
      <c r="H16" s="79"/>
    </row>
    <row r="17" spans="1:8" ht="39.950000000000003" customHeight="1" x14ac:dyDescent="0.2">
      <c r="A17" s="79"/>
      <c r="B17" s="212" t="s">
        <v>166</v>
      </c>
      <c r="C17" s="213"/>
      <c r="D17" s="2" t="s">
        <v>101</v>
      </c>
      <c r="E17" s="2" t="s">
        <v>101</v>
      </c>
      <c r="F17" s="2" t="s">
        <v>101</v>
      </c>
      <c r="G17" s="2" t="s">
        <v>101</v>
      </c>
      <c r="H17" s="79"/>
    </row>
    <row r="18" spans="1:8" ht="18.95" customHeight="1" x14ac:dyDescent="0.2">
      <c r="A18" s="79"/>
      <c r="B18" s="217" t="s">
        <v>406</v>
      </c>
      <c r="C18" s="217"/>
      <c r="D18" s="217"/>
      <c r="E18" s="217"/>
      <c r="F18" s="217"/>
      <c r="G18" s="217"/>
      <c r="H18" s="79"/>
    </row>
    <row r="19" spans="1:8" ht="39.950000000000003" customHeight="1" x14ac:dyDescent="0.2">
      <c r="A19" s="79"/>
      <c r="B19" s="212" t="s">
        <v>116</v>
      </c>
      <c r="C19" s="213"/>
      <c r="D19" s="1" t="s">
        <v>110</v>
      </c>
      <c r="E19" s="1" t="s">
        <v>110</v>
      </c>
      <c r="F19" s="2" t="s">
        <v>101</v>
      </c>
      <c r="G19" s="1" t="s">
        <v>110</v>
      </c>
      <c r="H19" s="79"/>
    </row>
    <row r="20" spans="1:8" ht="39.950000000000003" customHeight="1" x14ac:dyDescent="0.2">
      <c r="A20" s="79"/>
      <c r="B20" s="212" t="s">
        <v>167</v>
      </c>
      <c r="C20" s="213"/>
      <c r="D20" s="1" t="s">
        <v>198</v>
      </c>
      <c r="E20" s="1" t="s">
        <v>198</v>
      </c>
      <c r="F20" s="2" t="s">
        <v>101</v>
      </c>
      <c r="G20" s="2" t="s">
        <v>101</v>
      </c>
      <c r="H20" s="79"/>
    </row>
    <row r="21" spans="1:8" ht="39.950000000000003" customHeight="1" x14ac:dyDescent="0.2">
      <c r="A21" s="79"/>
      <c r="B21" s="212" t="s">
        <v>168</v>
      </c>
      <c r="C21" s="213"/>
      <c r="D21" s="2" t="s">
        <v>101</v>
      </c>
      <c r="E21" s="2" t="s">
        <v>101</v>
      </c>
      <c r="F21" s="2" t="s">
        <v>101</v>
      </c>
      <c r="G21" s="2" t="s">
        <v>101</v>
      </c>
      <c r="H21" s="79"/>
    </row>
    <row r="22" spans="1:8" ht="39.950000000000003" customHeight="1" x14ac:dyDescent="0.2">
      <c r="A22" s="79"/>
      <c r="B22" s="212" t="s">
        <v>169</v>
      </c>
      <c r="C22" s="213"/>
      <c r="D22" s="2" t="s">
        <v>101</v>
      </c>
      <c r="E22" s="2" t="s">
        <v>101</v>
      </c>
      <c r="F22" s="2" t="s">
        <v>101</v>
      </c>
      <c r="G22" s="2" t="s">
        <v>101</v>
      </c>
      <c r="H22" s="79"/>
    </row>
    <row r="23" spans="1:8" ht="18.95" customHeight="1" x14ac:dyDescent="0.2">
      <c r="A23" s="79"/>
      <c r="B23" s="214" t="s">
        <v>405</v>
      </c>
      <c r="C23" s="215"/>
      <c r="D23" s="215"/>
      <c r="E23" s="215"/>
      <c r="F23" s="215"/>
      <c r="G23" s="216"/>
      <c r="H23" s="79"/>
    </row>
    <row r="24" spans="1:8" ht="39.950000000000003" customHeight="1" x14ac:dyDescent="0.2">
      <c r="A24" s="79"/>
      <c r="B24" s="212" t="s">
        <v>170</v>
      </c>
      <c r="C24" s="213"/>
      <c r="D24" s="1" t="s">
        <v>110</v>
      </c>
      <c r="E24" s="2" t="s">
        <v>101</v>
      </c>
      <c r="F24" s="2" t="s">
        <v>101</v>
      </c>
      <c r="G24" s="1" t="s">
        <v>110</v>
      </c>
      <c r="H24" s="79"/>
    </row>
    <row r="25" spans="1:8" ht="39.950000000000003" customHeight="1" x14ac:dyDescent="0.2">
      <c r="A25" s="79"/>
      <c r="B25" s="212" t="s">
        <v>171</v>
      </c>
      <c r="C25" s="213"/>
      <c r="D25" s="2" t="s">
        <v>101</v>
      </c>
      <c r="E25" s="2" t="s">
        <v>101</v>
      </c>
      <c r="F25" s="2" t="s">
        <v>101</v>
      </c>
      <c r="G25" s="2" t="s">
        <v>101</v>
      </c>
      <c r="H25" s="79"/>
    </row>
    <row r="26" spans="1:8" ht="17.100000000000001" customHeight="1" x14ac:dyDescent="0.2">
      <c r="A26" s="79"/>
      <c r="B26" s="79"/>
      <c r="C26" s="79"/>
      <c r="D26" s="79"/>
      <c r="E26" s="79"/>
      <c r="F26" s="79"/>
      <c r="G26" s="79"/>
      <c r="H26" s="79"/>
    </row>
    <row r="27" spans="1:8" s="109" customFormat="1" ht="17.100000000000001" customHeight="1" x14ac:dyDescent="0.2">
      <c r="A27" s="170" t="s">
        <v>197</v>
      </c>
      <c r="E27" s="171"/>
      <c r="F27" s="171"/>
      <c r="G27" s="171"/>
    </row>
    <row r="28" spans="1:8" s="92" customFormat="1" ht="17.100000000000001" customHeight="1" x14ac:dyDescent="0.2">
      <c r="C28" s="92" t="s">
        <v>264</v>
      </c>
      <c r="E28" s="93"/>
      <c r="F28" s="93"/>
      <c r="G28" s="93"/>
    </row>
    <row r="29" spans="1:8" s="92" customFormat="1" ht="17.100000000000001" customHeight="1" x14ac:dyDescent="0.2">
      <c r="C29" s="92" t="s">
        <v>265</v>
      </c>
      <c r="E29" s="93"/>
      <c r="F29" s="93"/>
      <c r="G29" s="93"/>
    </row>
    <row r="30" spans="1:8" s="92" customFormat="1" ht="17.100000000000001" customHeight="1" x14ac:dyDescent="0.2">
      <c r="C30" s="92" t="s">
        <v>266</v>
      </c>
      <c r="E30" s="93"/>
      <c r="F30" s="93"/>
      <c r="G30" s="93"/>
    </row>
    <row r="31" spans="1:8" s="92" customFormat="1" ht="17.100000000000001" customHeight="1" x14ac:dyDescent="0.2">
      <c r="C31" s="92" t="s">
        <v>267</v>
      </c>
      <c r="E31" s="93"/>
      <c r="F31" s="93"/>
      <c r="G31" s="93"/>
    </row>
    <row r="32" spans="1:8" s="92" customFormat="1" ht="17.100000000000001" customHeight="1" x14ac:dyDescent="0.2">
      <c r="E32" s="93"/>
      <c r="F32" s="93"/>
      <c r="G32" s="93"/>
    </row>
    <row r="33" spans="1:7" s="109" customFormat="1" ht="17.100000000000001" customHeight="1" x14ac:dyDescent="0.2">
      <c r="A33" s="161" t="s">
        <v>400</v>
      </c>
      <c r="E33" s="171"/>
      <c r="F33" s="171"/>
      <c r="G33" s="171"/>
    </row>
  </sheetData>
  <mergeCells count="22">
    <mergeCell ref="B19:C19"/>
    <mergeCell ref="B17:C17"/>
    <mergeCell ref="B16:C16"/>
    <mergeCell ref="B15:C15"/>
    <mergeCell ref="B14:C14"/>
    <mergeCell ref="B5:G5"/>
    <mergeCell ref="B8:G8"/>
    <mergeCell ref="B12:G12"/>
    <mergeCell ref="B18:G18"/>
    <mergeCell ref="B4:C4"/>
    <mergeCell ref="B13:C13"/>
    <mergeCell ref="B11:C11"/>
    <mergeCell ref="B10:C10"/>
    <mergeCell ref="B9:C9"/>
    <mergeCell ref="B7:C7"/>
    <mergeCell ref="B6:C6"/>
    <mergeCell ref="B25:C25"/>
    <mergeCell ref="B24:C24"/>
    <mergeCell ref="B22:C22"/>
    <mergeCell ref="B21:C21"/>
    <mergeCell ref="B20:C20"/>
    <mergeCell ref="B23:G23"/>
  </mergeCells>
  <hyperlinks>
    <hyperlink ref="A33" location="Index!A1" display="Return to Index Tab"/>
  </hyperlinks>
  <pageMargins left="0.75" right="0.75" top="1" bottom="1" header="0.5" footer="0.5"/>
  <pageSetup paperSize="9" scale="5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Q64"/>
  <sheetViews>
    <sheetView showGridLines="0" topLeftCell="A18" zoomScale="80" zoomScaleNormal="80" workbookViewId="0">
      <selection activeCell="H56" sqref="H56"/>
    </sheetView>
  </sheetViews>
  <sheetFormatPr defaultColWidth="8.75" defaultRowHeight="17.100000000000001" customHeight="1" x14ac:dyDescent="0.2"/>
  <cols>
    <col min="1" max="1" width="11.625" style="132" customWidth="1"/>
    <col min="2" max="2" width="41" style="132" customWidth="1"/>
    <col min="3" max="3" width="15.625" style="130" customWidth="1"/>
    <col min="4" max="4" width="16.625" style="130" customWidth="1"/>
    <col min="5" max="5" width="15.625" style="130" customWidth="1"/>
    <col min="6" max="6" width="15.625" style="131" customWidth="1"/>
    <col min="7" max="11" width="13.625" style="131" customWidth="1"/>
    <col min="12" max="12" width="15.875" style="86" customWidth="1"/>
    <col min="13" max="13" width="10.75" style="132" bestFit="1" customWidth="1"/>
    <col min="14" max="14" width="14.125" style="132" customWidth="1"/>
    <col min="15" max="15" width="17.875" style="132" customWidth="1"/>
    <col min="16" max="16384" width="8.75" style="132"/>
  </cols>
  <sheetData>
    <row r="2" spans="1:15" s="197" customFormat="1" ht="17.100000000000001" customHeight="1" x14ac:dyDescent="0.2">
      <c r="A2" s="82" t="s">
        <v>83</v>
      </c>
      <c r="B2" s="81" t="s">
        <v>351</v>
      </c>
      <c r="C2" s="198"/>
      <c r="D2" s="198"/>
      <c r="E2" s="198"/>
      <c r="F2" s="199"/>
      <c r="G2" s="199"/>
      <c r="H2" s="199"/>
      <c r="I2" s="199"/>
      <c r="J2" s="199"/>
      <c r="K2" s="199"/>
      <c r="L2" s="196"/>
    </row>
    <row r="3" spans="1:15" ht="17.100000000000001" customHeight="1" x14ac:dyDescent="0.2">
      <c r="A3" s="79"/>
      <c r="B3" s="79"/>
      <c r="C3" s="79"/>
      <c r="D3" s="79"/>
      <c r="E3" s="79"/>
      <c r="F3" s="79"/>
      <c r="G3" s="79"/>
      <c r="H3" s="78"/>
      <c r="I3" s="78"/>
      <c r="J3" s="78"/>
      <c r="K3" s="5"/>
    </row>
    <row r="4" spans="1:15" ht="46.5" customHeight="1" x14ac:dyDescent="0.25">
      <c r="A4" s="79"/>
      <c r="B4" s="264"/>
      <c r="C4" s="73" t="s">
        <v>204</v>
      </c>
      <c r="D4" s="73" t="s">
        <v>207</v>
      </c>
      <c r="E4" s="261" t="s">
        <v>242</v>
      </c>
      <c r="F4" s="261" t="s">
        <v>246</v>
      </c>
      <c r="G4" s="79"/>
      <c r="H4" s="78"/>
      <c r="I4" s="78"/>
      <c r="J4" s="78"/>
      <c r="K4" s="5"/>
      <c r="M4" s="94"/>
      <c r="N4" s="94"/>
    </row>
    <row r="5" spans="1:15" ht="17.100000000000001" customHeight="1" x14ac:dyDescent="0.25">
      <c r="A5" s="79"/>
      <c r="B5" s="265"/>
      <c r="C5" s="74" t="s">
        <v>205</v>
      </c>
      <c r="D5" s="74" t="s">
        <v>206</v>
      </c>
      <c r="E5" s="262"/>
      <c r="F5" s="262"/>
      <c r="G5" s="79"/>
      <c r="H5" s="78"/>
      <c r="I5" s="78"/>
      <c r="J5" s="78"/>
      <c r="K5" s="5"/>
      <c r="M5" s="94"/>
      <c r="N5" s="94"/>
    </row>
    <row r="6" spans="1:15" ht="17.100000000000001" customHeight="1" x14ac:dyDescent="0.25">
      <c r="A6" s="79"/>
      <c r="B6" s="266"/>
      <c r="C6" s="75" t="s">
        <v>199</v>
      </c>
      <c r="D6" s="75" t="s">
        <v>199</v>
      </c>
      <c r="E6" s="75" t="s">
        <v>199</v>
      </c>
      <c r="F6" s="263"/>
      <c r="G6" s="79"/>
      <c r="H6" s="78"/>
      <c r="I6" s="78"/>
      <c r="J6" s="78"/>
      <c r="K6" s="5"/>
      <c r="M6" s="94"/>
      <c r="N6" s="94"/>
    </row>
    <row r="7" spans="1:15" ht="17.100000000000001" customHeight="1" x14ac:dyDescent="0.2">
      <c r="A7" s="79"/>
      <c r="B7" s="260" t="s">
        <v>3</v>
      </c>
      <c r="C7" s="260"/>
      <c r="D7" s="260"/>
      <c r="E7" s="260"/>
      <c r="F7" s="260"/>
      <c r="G7" s="79"/>
      <c r="H7" s="78"/>
      <c r="I7" s="78"/>
      <c r="J7" s="78"/>
      <c r="K7" s="5"/>
      <c r="L7" s="133"/>
      <c r="M7" s="133"/>
    </row>
    <row r="8" spans="1:15" ht="17.100000000000001" customHeight="1" x14ac:dyDescent="0.25">
      <c r="A8" s="79"/>
      <c r="B8" s="33" t="s">
        <v>150</v>
      </c>
      <c r="C8" s="35">
        <v>28.399951269999999</v>
      </c>
      <c r="D8" s="35">
        <v>19.733199150000001</v>
      </c>
      <c r="E8" s="35">
        <f>SUM(C8:D8)</f>
        <v>48.13315042</v>
      </c>
      <c r="F8" s="36">
        <v>1.3152088151409762E-2</v>
      </c>
      <c r="G8" s="79"/>
      <c r="H8" s="134"/>
      <c r="I8" s="78"/>
      <c r="J8" s="78"/>
      <c r="K8" s="5"/>
      <c r="L8" s="94"/>
      <c r="M8" s="95"/>
      <c r="N8" s="95"/>
      <c r="O8" s="95"/>
    </row>
    <row r="9" spans="1:15" ht="17.100000000000001" customHeight="1" x14ac:dyDescent="0.25">
      <c r="A9" s="79"/>
      <c r="B9" s="37" t="s">
        <v>121</v>
      </c>
      <c r="C9" s="38">
        <v>24.27831136</v>
      </c>
      <c r="D9" s="38">
        <v>18.986079799999999</v>
      </c>
      <c r="E9" s="38">
        <f t="shared" ref="E9:E15" si="0">SUM(C9:D9)</f>
        <v>43.264391160000002</v>
      </c>
      <c r="F9" s="39">
        <v>1.1821729543739957E-2</v>
      </c>
      <c r="G9" s="79"/>
      <c r="H9" s="134"/>
      <c r="I9" s="78"/>
      <c r="J9" s="78"/>
      <c r="K9" s="5"/>
      <c r="L9" s="94"/>
      <c r="M9" s="95"/>
      <c r="N9" s="95"/>
      <c r="O9" s="95"/>
    </row>
    <row r="10" spans="1:15" ht="17.100000000000001" customHeight="1" x14ac:dyDescent="0.25">
      <c r="A10" s="79"/>
      <c r="B10" s="37" t="s">
        <v>122</v>
      </c>
      <c r="C10" s="38">
        <v>3.3274361190000001</v>
      </c>
      <c r="D10" s="38">
        <v>0.74711934800000002</v>
      </c>
      <c r="E10" s="38">
        <f t="shared" si="0"/>
        <v>4.0745554669999997</v>
      </c>
      <c r="F10" s="39">
        <v>1.1133472920884402E-3</v>
      </c>
      <c r="G10" s="79"/>
      <c r="H10" s="134"/>
      <c r="I10" s="78"/>
      <c r="J10" s="78"/>
      <c r="K10" s="5"/>
      <c r="L10" s="94"/>
      <c r="M10" s="95"/>
      <c r="N10" s="95"/>
      <c r="O10" s="95"/>
    </row>
    <row r="11" spans="1:15" ht="17.100000000000001" customHeight="1" x14ac:dyDescent="0.25">
      <c r="A11" s="79"/>
      <c r="B11" s="37" t="s">
        <v>151</v>
      </c>
      <c r="C11" s="38">
        <v>0.79420378999999997</v>
      </c>
      <c r="D11" s="38"/>
      <c r="E11" s="38">
        <f t="shared" si="0"/>
        <v>0.79420378999999997</v>
      </c>
      <c r="F11" s="39">
        <v>2.1701131476163467E-4</v>
      </c>
      <c r="G11" s="79"/>
      <c r="H11" s="134"/>
      <c r="I11" s="78"/>
      <c r="J11" s="78"/>
      <c r="K11" s="5"/>
      <c r="L11" s="94"/>
      <c r="M11" s="95"/>
      <c r="N11" s="95"/>
      <c r="O11" s="95"/>
    </row>
    <row r="12" spans="1:15" ht="17.100000000000001" customHeight="1" x14ac:dyDescent="0.2">
      <c r="A12" s="79"/>
      <c r="B12" s="33" t="s">
        <v>191</v>
      </c>
      <c r="C12" s="35">
        <v>1.619147425</v>
      </c>
      <c r="D12" s="35">
        <v>7.4514164679999997</v>
      </c>
      <c r="E12" s="35">
        <f t="shared" si="0"/>
        <v>9.0705638929999992</v>
      </c>
      <c r="F12" s="36">
        <v>2.4784759539479674E-3</v>
      </c>
      <c r="G12" s="79"/>
      <c r="H12" s="134"/>
      <c r="I12" s="78"/>
      <c r="J12" s="78"/>
      <c r="K12" s="5"/>
      <c r="L12" s="133"/>
      <c r="M12" s="133"/>
    </row>
    <row r="13" spans="1:15" ht="17.100000000000001" customHeight="1" x14ac:dyDescent="0.2">
      <c r="A13" s="79"/>
      <c r="B13" s="37" t="s">
        <v>121</v>
      </c>
      <c r="C13" s="38">
        <v>1.4112489459999999</v>
      </c>
      <c r="D13" s="38">
        <v>3.7964310800000001</v>
      </c>
      <c r="E13" s="38">
        <f t="shared" si="0"/>
        <v>5.2076800260000002</v>
      </c>
      <c r="F13" s="39">
        <v>1.4229666283765328E-3</v>
      </c>
      <c r="G13" s="79"/>
      <c r="H13" s="134"/>
      <c r="I13" s="78"/>
      <c r="J13" s="78"/>
      <c r="K13" s="5"/>
      <c r="L13" s="133"/>
      <c r="M13" s="133"/>
    </row>
    <row r="14" spans="1:15" ht="17.100000000000001" customHeight="1" x14ac:dyDescent="0.25">
      <c r="A14" s="79"/>
      <c r="B14" s="37" t="s">
        <v>151</v>
      </c>
      <c r="C14" s="38">
        <v>0.207898478</v>
      </c>
      <c r="D14" s="38">
        <v>3.6549853880000001</v>
      </c>
      <c r="E14" s="38">
        <f t="shared" si="0"/>
        <v>3.8628838660000002</v>
      </c>
      <c r="F14" s="39">
        <v>1.0555093252981912E-3</v>
      </c>
      <c r="G14" s="79"/>
      <c r="H14" s="134"/>
      <c r="I14" s="78"/>
      <c r="J14" s="78"/>
      <c r="K14" s="5"/>
      <c r="L14" s="94"/>
      <c r="M14" s="95"/>
      <c r="N14" s="95"/>
      <c r="O14" s="95"/>
    </row>
    <row r="15" spans="1:15" ht="17.100000000000001" customHeight="1" x14ac:dyDescent="0.25">
      <c r="A15" s="79"/>
      <c r="B15" s="8" t="s">
        <v>142</v>
      </c>
      <c r="C15" s="35">
        <v>30.019098700000001</v>
      </c>
      <c r="D15" s="35">
        <v>27.184615610000002</v>
      </c>
      <c r="E15" s="35">
        <f t="shared" si="0"/>
        <v>57.203714310000002</v>
      </c>
      <c r="F15" s="36">
        <v>1.5630564104537999E-2</v>
      </c>
      <c r="G15" s="79"/>
      <c r="H15" s="134"/>
      <c r="I15" s="78"/>
      <c r="J15" s="78"/>
      <c r="K15" s="5"/>
      <c r="L15" s="94"/>
      <c r="M15" s="95"/>
      <c r="N15" s="95"/>
      <c r="O15" s="95"/>
    </row>
    <row r="16" spans="1:15" ht="17.100000000000001" customHeight="1" x14ac:dyDescent="0.25">
      <c r="A16" s="79"/>
      <c r="B16" s="259" t="s">
        <v>12</v>
      </c>
      <c r="C16" s="259"/>
      <c r="D16" s="259"/>
      <c r="E16" s="259"/>
      <c r="F16" s="259"/>
      <c r="G16" s="79"/>
      <c r="H16" s="78"/>
      <c r="I16" s="78"/>
      <c r="J16" s="78"/>
      <c r="K16" s="5"/>
      <c r="L16" s="94"/>
      <c r="M16" s="95"/>
      <c r="N16" s="95"/>
      <c r="O16" s="95"/>
    </row>
    <row r="17" spans="1:17" ht="17.100000000000001" customHeight="1" x14ac:dyDescent="0.25">
      <c r="A17" s="79"/>
      <c r="B17" s="33" t="s">
        <v>150</v>
      </c>
      <c r="C17" s="35">
        <v>7.0806788530000002</v>
      </c>
      <c r="D17" s="35">
        <v>16.07419243</v>
      </c>
      <c r="E17" s="35">
        <f t="shared" ref="E17:E23" si="1">SUM(C17:D17)</f>
        <v>23.154871282999999</v>
      </c>
      <c r="F17" s="36">
        <v>1.5628982076676221E-2</v>
      </c>
      <c r="G17" s="79"/>
      <c r="H17" s="134"/>
      <c r="I17" s="78"/>
      <c r="J17" s="78"/>
      <c r="K17" s="5"/>
      <c r="L17" s="94"/>
      <c r="M17" s="95"/>
      <c r="N17" s="95"/>
      <c r="O17" s="95"/>
    </row>
    <row r="18" spans="1:17" ht="17.100000000000001" customHeight="1" x14ac:dyDescent="0.2">
      <c r="A18" s="79"/>
      <c r="B18" s="37" t="s">
        <v>121</v>
      </c>
      <c r="C18" s="38">
        <v>6.8504602610000003</v>
      </c>
      <c r="D18" s="38">
        <v>13.77807499</v>
      </c>
      <c r="E18" s="38">
        <f t="shared" si="1"/>
        <v>20.628535251000002</v>
      </c>
      <c r="F18" s="39">
        <v>1.392376592232092E-2</v>
      </c>
      <c r="G18" s="79"/>
      <c r="H18" s="134"/>
      <c r="I18" s="78"/>
      <c r="J18" s="78"/>
      <c r="K18" s="5"/>
      <c r="L18" s="133"/>
      <c r="M18" s="133"/>
    </row>
    <row r="19" spans="1:17" ht="17.100000000000001" customHeight="1" x14ac:dyDescent="0.2">
      <c r="A19" s="79"/>
      <c r="B19" s="37" t="s">
        <v>122</v>
      </c>
      <c r="C19" s="38">
        <v>0.230218592</v>
      </c>
      <c r="D19" s="38">
        <v>2.2961174359999998</v>
      </c>
      <c r="E19" s="38">
        <f t="shared" si="1"/>
        <v>2.5263360279999998</v>
      </c>
      <c r="F19" s="39">
        <v>1.7052161516554003E-3</v>
      </c>
      <c r="G19" s="79"/>
      <c r="H19" s="134"/>
      <c r="I19" s="78"/>
      <c r="J19" s="78"/>
      <c r="K19" s="5"/>
      <c r="L19" s="133"/>
      <c r="M19" s="133"/>
    </row>
    <row r="20" spans="1:17" ht="17.100000000000001" customHeight="1" x14ac:dyDescent="0.2">
      <c r="A20" s="79"/>
      <c r="B20" s="33" t="s">
        <v>191</v>
      </c>
      <c r="C20" s="35">
        <v>3.7278042610000002</v>
      </c>
      <c r="D20" s="35">
        <v>21.641678760000001</v>
      </c>
      <c r="E20" s="35">
        <f t="shared" si="1"/>
        <v>25.369483021000001</v>
      </c>
      <c r="F20" s="36">
        <v>1.712379181830543E-2</v>
      </c>
      <c r="G20" s="79"/>
      <c r="H20" s="134"/>
      <c r="I20" s="78"/>
      <c r="J20" s="78"/>
      <c r="K20" s="5"/>
      <c r="L20" s="133"/>
      <c r="M20" s="133"/>
    </row>
    <row r="21" spans="1:17" ht="17.100000000000001" customHeight="1" x14ac:dyDescent="0.2">
      <c r="A21" s="79"/>
      <c r="B21" s="37" t="s">
        <v>121</v>
      </c>
      <c r="C21" s="38">
        <v>3.0510298090000001</v>
      </c>
      <c r="D21" s="38">
        <v>6.3107026060000004</v>
      </c>
      <c r="E21" s="38">
        <f t="shared" si="1"/>
        <v>9.3617324150000005</v>
      </c>
      <c r="F21" s="39">
        <v>6.3189445681823284E-3</v>
      </c>
      <c r="G21" s="79"/>
      <c r="H21" s="134"/>
      <c r="I21" s="78"/>
      <c r="J21" s="78"/>
      <c r="K21" s="5"/>
      <c r="L21" s="133"/>
      <c r="M21" s="133"/>
    </row>
    <row r="22" spans="1:17" ht="17.100000000000001" customHeight="1" x14ac:dyDescent="0.2">
      <c r="A22" s="79"/>
      <c r="B22" s="37" t="s">
        <v>151</v>
      </c>
      <c r="C22" s="38">
        <v>0.67677445199999997</v>
      </c>
      <c r="D22" s="38">
        <v>15.330976160000001</v>
      </c>
      <c r="E22" s="38">
        <f t="shared" si="1"/>
        <v>16.007750611999999</v>
      </c>
      <c r="F22" s="39">
        <v>1.0804847254172958E-2</v>
      </c>
      <c r="G22" s="79"/>
      <c r="H22" s="134"/>
      <c r="I22" s="78"/>
      <c r="J22" s="78"/>
      <c r="K22" s="5"/>
      <c r="L22" s="133"/>
      <c r="M22" s="133"/>
    </row>
    <row r="23" spans="1:17" ht="17.100000000000001" customHeight="1" x14ac:dyDescent="0.2">
      <c r="A23" s="79"/>
      <c r="B23" s="8" t="s">
        <v>142</v>
      </c>
      <c r="C23" s="35">
        <v>10.808483109999999</v>
      </c>
      <c r="D23" s="35">
        <v>37.715871190000001</v>
      </c>
      <c r="E23" s="35">
        <f t="shared" si="1"/>
        <v>48.524354299999999</v>
      </c>
      <c r="F23" s="36">
        <v>3.2752773892281747E-2</v>
      </c>
      <c r="G23" s="79"/>
      <c r="H23" s="134"/>
      <c r="I23" s="78"/>
      <c r="J23" s="78"/>
      <c r="K23" s="5"/>
      <c r="L23" s="133"/>
      <c r="M23" s="135"/>
      <c r="Q23" s="132" t="s">
        <v>144</v>
      </c>
    </row>
    <row r="24" spans="1:17" ht="17.100000000000001" customHeight="1" x14ac:dyDescent="0.2">
      <c r="A24" s="79"/>
      <c r="B24" s="258" t="s">
        <v>18</v>
      </c>
      <c r="C24" s="258"/>
      <c r="D24" s="258"/>
      <c r="E24" s="258"/>
      <c r="F24" s="258"/>
      <c r="G24" s="79"/>
      <c r="H24" s="78"/>
      <c r="I24" s="78"/>
      <c r="J24" s="78"/>
      <c r="K24" s="5"/>
      <c r="L24" s="133"/>
      <c r="M24" s="135"/>
    </row>
    <row r="25" spans="1:17" ht="17.100000000000001" customHeight="1" x14ac:dyDescent="0.2">
      <c r="A25" s="79"/>
      <c r="B25" s="33" t="s">
        <v>150</v>
      </c>
      <c r="C25" s="35">
        <v>42.388137860000001</v>
      </c>
      <c r="D25" s="35">
        <v>6.2852722830000003</v>
      </c>
      <c r="E25" s="35">
        <f t="shared" ref="E25:E32" si="2">SUM(C25:D25)</f>
        <v>48.673410142999998</v>
      </c>
      <c r="F25" s="36">
        <v>5.125677435484996E-2</v>
      </c>
      <c r="G25" s="79"/>
      <c r="H25" s="134"/>
      <c r="I25" s="78"/>
      <c r="J25" s="78"/>
      <c r="K25" s="5"/>
      <c r="L25" s="133"/>
      <c r="M25" s="135"/>
    </row>
    <row r="26" spans="1:17" ht="17.100000000000001" customHeight="1" x14ac:dyDescent="0.2">
      <c r="A26" s="79"/>
      <c r="B26" s="37" t="s">
        <v>121</v>
      </c>
      <c r="C26" s="38">
        <v>37.543944600000003</v>
      </c>
      <c r="D26" s="38">
        <v>5.7558552860000001</v>
      </c>
      <c r="E26" s="38">
        <f t="shared" si="2"/>
        <v>43.299799886000002</v>
      </c>
      <c r="F26" s="39">
        <v>4.5597957197705125E-2</v>
      </c>
      <c r="G26" s="79"/>
      <c r="H26" s="134"/>
      <c r="I26" s="78"/>
      <c r="J26" s="78"/>
      <c r="K26" s="5"/>
      <c r="L26" s="133"/>
      <c r="M26" s="133"/>
    </row>
    <row r="27" spans="1:17" ht="17.100000000000001" customHeight="1" x14ac:dyDescent="0.2">
      <c r="A27" s="79"/>
      <c r="B27" s="37" t="s">
        <v>122</v>
      </c>
      <c r="C27" s="38">
        <v>4.7292097200000001</v>
      </c>
      <c r="D27" s="38">
        <v>0.529416997</v>
      </c>
      <c r="E27" s="38">
        <f t="shared" si="2"/>
        <v>5.2586267170000003</v>
      </c>
      <c r="F27" s="39">
        <v>5.5377308114997279E-3</v>
      </c>
      <c r="G27" s="79"/>
      <c r="H27" s="134"/>
      <c r="I27" s="78"/>
      <c r="J27" s="78"/>
      <c r="K27" s="5"/>
      <c r="L27" s="133"/>
      <c r="M27" s="133"/>
    </row>
    <row r="28" spans="1:17" ht="17.100000000000001" customHeight="1" x14ac:dyDescent="0.2">
      <c r="A28" s="79"/>
      <c r="B28" s="37" t="s">
        <v>151</v>
      </c>
      <c r="C28" s="38">
        <v>0.114983538</v>
      </c>
      <c r="D28" s="38"/>
      <c r="E28" s="38">
        <f t="shared" si="2"/>
        <v>0.114983538</v>
      </c>
      <c r="F28" s="39">
        <v>1.2108634353896653E-4</v>
      </c>
      <c r="G28" s="79"/>
      <c r="H28" s="134"/>
      <c r="I28" s="78"/>
      <c r="J28" s="78"/>
      <c r="K28" s="5"/>
      <c r="L28" s="133"/>
      <c r="M28" s="133"/>
    </row>
    <row r="29" spans="1:17" ht="17.100000000000001" customHeight="1" x14ac:dyDescent="0.2">
      <c r="A29" s="79"/>
      <c r="B29" s="33" t="s">
        <v>191</v>
      </c>
      <c r="C29" s="35">
        <v>1.9055027019999999</v>
      </c>
      <c r="D29" s="35">
        <v>0.99739249299999999</v>
      </c>
      <c r="E29" s="35">
        <f t="shared" si="2"/>
        <v>2.9028951950000002</v>
      </c>
      <c r="F29" s="36">
        <v>3.0569677273227171E-3</v>
      </c>
      <c r="G29" s="79"/>
      <c r="H29" s="134"/>
      <c r="I29" s="78"/>
      <c r="J29" s="78"/>
      <c r="K29" s="5"/>
      <c r="L29" s="133"/>
      <c r="M29" s="133"/>
    </row>
    <row r="30" spans="1:17" ht="17.100000000000001" customHeight="1" x14ac:dyDescent="0.2">
      <c r="A30" s="79"/>
      <c r="B30" s="37" t="s">
        <v>121</v>
      </c>
      <c r="C30" s="38">
        <v>0.370677586</v>
      </c>
      <c r="D30" s="38">
        <v>0.99739249299999999</v>
      </c>
      <c r="E30" s="38">
        <f t="shared" si="2"/>
        <v>1.368070079</v>
      </c>
      <c r="F30" s="39">
        <v>1.4406810440219285E-3</v>
      </c>
      <c r="G30" s="79"/>
      <c r="H30" s="134"/>
      <c r="I30" s="78"/>
      <c r="J30" s="78"/>
      <c r="K30" s="5"/>
      <c r="L30" s="133"/>
      <c r="M30" s="133"/>
      <c r="P30" s="132" t="s">
        <v>144</v>
      </c>
    </row>
    <row r="31" spans="1:17" ht="17.100000000000001" customHeight="1" x14ac:dyDescent="0.2">
      <c r="A31" s="79"/>
      <c r="B31" s="37" t="s">
        <v>151</v>
      </c>
      <c r="C31" s="38">
        <v>1.5348251159999999</v>
      </c>
      <c r="D31" s="38"/>
      <c r="E31" s="38">
        <f t="shared" si="2"/>
        <v>1.5348251159999999</v>
      </c>
      <c r="F31" s="39">
        <v>1.6162866833007881E-3</v>
      </c>
      <c r="G31" s="79"/>
      <c r="H31" s="134"/>
      <c r="I31" s="78"/>
      <c r="J31" s="78"/>
      <c r="K31" s="5"/>
      <c r="L31" s="133"/>
      <c r="M31" s="133"/>
    </row>
    <row r="32" spans="1:17" ht="17.100000000000001" customHeight="1" x14ac:dyDescent="0.2">
      <c r="A32" s="79"/>
      <c r="B32" s="8" t="s">
        <v>142</v>
      </c>
      <c r="C32" s="35">
        <v>44.29364056</v>
      </c>
      <c r="D32" s="35">
        <v>7.2826647749999998</v>
      </c>
      <c r="E32" s="35">
        <f t="shared" si="2"/>
        <v>51.576305335000001</v>
      </c>
      <c r="F32" s="36">
        <v>5.4313742079013461E-2</v>
      </c>
      <c r="G32" s="79"/>
      <c r="H32" s="134"/>
      <c r="I32" s="78"/>
      <c r="J32" s="78"/>
      <c r="K32" s="5"/>
      <c r="L32" s="133"/>
      <c r="M32" s="133"/>
    </row>
    <row r="33" spans="1:16" ht="17.100000000000001" customHeight="1" x14ac:dyDescent="0.2">
      <c r="A33" s="79"/>
      <c r="B33" s="257" t="s">
        <v>19</v>
      </c>
      <c r="C33" s="257"/>
      <c r="D33" s="257"/>
      <c r="E33" s="257"/>
      <c r="F33" s="257"/>
      <c r="G33" s="79"/>
      <c r="H33" s="78"/>
      <c r="I33" s="78"/>
      <c r="J33" s="78"/>
      <c r="K33" s="5"/>
      <c r="L33" s="133"/>
      <c r="M33" s="135"/>
    </row>
    <row r="34" spans="1:16" ht="17.100000000000001" customHeight="1" x14ac:dyDescent="0.2">
      <c r="A34" s="79"/>
      <c r="B34" s="33" t="s">
        <v>150</v>
      </c>
      <c r="C34" s="35">
        <v>77.868767980000001</v>
      </c>
      <c r="D34" s="35">
        <v>42.092663860000002</v>
      </c>
      <c r="E34" s="35">
        <f t="shared" ref="E34:E41" si="3">SUM(C34:D34)</f>
        <v>119.96143184</v>
      </c>
      <c r="F34" s="36">
        <v>1.9695292613415339E-2</v>
      </c>
      <c r="G34" s="79"/>
      <c r="H34" s="134"/>
      <c r="I34" s="78"/>
      <c r="J34" s="78"/>
      <c r="K34" s="5"/>
      <c r="L34" s="133"/>
      <c r="M34" s="135"/>
    </row>
    <row r="35" spans="1:16" ht="17.100000000000001" customHeight="1" x14ac:dyDescent="0.2">
      <c r="A35" s="79"/>
      <c r="B35" s="37" t="s">
        <v>121</v>
      </c>
      <c r="C35" s="38">
        <v>68.672716219999998</v>
      </c>
      <c r="D35" s="38">
        <v>38.520010079999999</v>
      </c>
      <c r="E35" s="38">
        <f t="shared" si="3"/>
        <v>107.1927263</v>
      </c>
      <c r="F35" s="39">
        <v>1.759892390517704E-2</v>
      </c>
      <c r="G35" s="79"/>
      <c r="H35" s="134"/>
      <c r="I35" s="78"/>
      <c r="J35" s="78"/>
      <c r="K35" s="5"/>
      <c r="L35" s="133"/>
      <c r="M35" s="135"/>
    </row>
    <row r="36" spans="1:16" ht="17.100000000000001" customHeight="1" x14ac:dyDescent="0.25">
      <c r="A36" s="79"/>
      <c r="B36" s="37" t="s">
        <v>122</v>
      </c>
      <c r="C36" s="38">
        <v>8.2868644309999997</v>
      </c>
      <c r="D36" s="38">
        <v>3.5726537820000002</v>
      </c>
      <c r="E36" s="38">
        <f t="shared" si="3"/>
        <v>11.859518212999999</v>
      </c>
      <c r="F36" s="39">
        <v>1.9470981454331026E-3</v>
      </c>
      <c r="G36" s="79"/>
      <c r="H36" s="134"/>
      <c r="I36" s="78"/>
      <c r="J36" s="78"/>
      <c r="K36" s="5"/>
      <c r="L36" s="133"/>
      <c r="M36" s="133"/>
      <c r="O36" s="136"/>
      <c r="P36" s="136"/>
    </row>
    <row r="37" spans="1:16" ht="17.100000000000001" customHeight="1" x14ac:dyDescent="0.2">
      <c r="A37" s="79"/>
      <c r="B37" s="37" t="s">
        <v>151</v>
      </c>
      <c r="C37" s="38">
        <v>0.90918732800000002</v>
      </c>
      <c r="D37" s="38"/>
      <c r="E37" s="38">
        <f t="shared" si="3"/>
        <v>0.90918732800000002</v>
      </c>
      <c r="F37" s="39">
        <v>1.4927056296937602E-4</v>
      </c>
      <c r="G37" s="79"/>
      <c r="H37" s="134"/>
      <c r="I37" s="78"/>
      <c r="J37" s="78"/>
      <c r="K37" s="5"/>
      <c r="L37" s="133"/>
      <c r="M37" s="133"/>
    </row>
    <row r="38" spans="1:16" ht="17.100000000000001" customHeight="1" x14ac:dyDescent="0.25">
      <c r="A38" s="79"/>
      <c r="B38" s="33" t="s">
        <v>191</v>
      </c>
      <c r="C38" s="35">
        <v>7.2524543880000003</v>
      </c>
      <c r="D38" s="35">
        <v>30.090487719999999</v>
      </c>
      <c r="E38" s="35">
        <f t="shared" si="3"/>
        <v>37.342942108000003</v>
      </c>
      <c r="F38" s="36">
        <v>6.1309719347451986E-3</v>
      </c>
      <c r="G38" s="79"/>
      <c r="H38" s="134"/>
      <c r="I38" s="78"/>
      <c r="J38" s="78"/>
      <c r="K38" s="5"/>
      <c r="L38" s="133"/>
      <c r="M38" s="133"/>
      <c r="O38" s="94"/>
      <c r="P38" s="132" t="s">
        <v>144</v>
      </c>
    </row>
    <row r="39" spans="1:16" ht="17.100000000000001" customHeight="1" x14ac:dyDescent="0.2">
      <c r="A39" s="79"/>
      <c r="B39" s="37" t="s">
        <v>121</v>
      </c>
      <c r="C39" s="38">
        <v>4.832956341</v>
      </c>
      <c r="D39" s="38">
        <v>11.104526180000001</v>
      </c>
      <c r="E39" s="38">
        <f t="shared" si="3"/>
        <v>15.937482521</v>
      </c>
      <c r="F39" s="39">
        <v>2.6166191663246101E-3</v>
      </c>
      <c r="G39" s="79"/>
      <c r="H39" s="134"/>
      <c r="I39" s="78"/>
      <c r="J39" s="78"/>
      <c r="K39" s="5"/>
      <c r="L39" s="133"/>
      <c r="M39" s="133"/>
    </row>
    <row r="40" spans="1:16" ht="17.100000000000001" customHeight="1" x14ac:dyDescent="0.2">
      <c r="A40" s="79"/>
      <c r="B40" s="37" t="s">
        <v>151</v>
      </c>
      <c r="C40" s="38">
        <v>2.4194980460000002</v>
      </c>
      <c r="D40" s="38">
        <v>18.985961540000002</v>
      </c>
      <c r="E40" s="38">
        <f t="shared" si="3"/>
        <v>21.405459586000003</v>
      </c>
      <c r="F40" s="39">
        <v>3.5143527682564078E-3</v>
      </c>
      <c r="G40" s="79"/>
      <c r="H40" s="134"/>
      <c r="I40" s="78"/>
      <c r="J40" s="78"/>
      <c r="K40" s="5"/>
      <c r="L40" s="133"/>
      <c r="M40" s="133"/>
    </row>
    <row r="41" spans="1:16" ht="17.100000000000001" customHeight="1" x14ac:dyDescent="0.2">
      <c r="A41" s="79"/>
      <c r="B41" s="8" t="s">
        <v>142</v>
      </c>
      <c r="C41" s="35">
        <v>85.121222369999998</v>
      </c>
      <c r="D41" s="35">
        <v>72.183151580000001</v>
      </c>
      <c r="E41" s="35">
        <f t="shared" si="3"/>
        <v>157.30437395000001</v>
      </c>
      <c r="F41" s="36">
        <v>2.5826264548488898E-2</v>
      </c>
      <c r="G41" s="79"/>
      <c r="H41" s="134"/>
      <c r="I41" s="78"/>
      <c r="J41" s="78"/>
      <c r="K41" s="5"/>
      <c r="L41" s="133"/>
      <c r="M41" s="133"/>
    </row>
    <row r="42" spans="1:16" ht="17.100000000000001" customHeight="1" x14ac:dyDescent="0.2">
      <c r="A42" s="79"/>
      <c r="B42" s="79"/>
      <c r="C42" s="79"/>
      <c r="D42" s="79"/>
      <c r="E42" s="79"/>
      <c r="F42" s="79"/>
      <c r="G42" s="79"/>
      <c r="H42" s="78"/>
      <c r="I42" s="78"/>
      <c r="J42" s="78"/>
      <c r="K42" s="5"/>
      <c r="L42" s="133"/>
      <c r="M42" s="133"/>
    </row>
    <row r="43" spans="1:16" s="197" customFormat="1" ht="17.100000000000001" customHeight="1" x14ac:dyDescent="0.2">
      <c r="A43" s="170" t="s">
        <v>197</v>
      </c>
      <c r="B43" s="81"/>
      <c r="C43" s="81"/>
      <c r="D43" s="81"/>
      <c r="E43" s="81"/>
      <c r="F43" s="175"/>
      <c r="G43" s="175"/>
      <c r="H43" s="175"/>
      <c r="I43" s="175"/>
      <c r="J43" s="175"/>
      <c r="K43" s="81"/>
      <c r="L43" s="196"/>
    </row>
    <row r="44" spans="1:16" ht="17.100000000000001" customHeight="1" x14ac:dyDescent="0.2">
      <c r="B44" s="92" t="s">
        <v>279</v>
      </c>
      <c r="C44" s="5"/>
      <c r="D44" s="5"/>
      <c r="E44" s="5"/>
      <c r="F44" s="78"/>
      <c r="G44" s="78"/>
      <c r="H44" s="78"/>
      <c r="I44" s="78"/>
      <c r="J44" s="78"/>
      <c r="K44" s="5"/>
    </row>
    <row r="45" spans="1:16" ht="17.100000000000001" customHeight="1" x14ac:dyDescent="0.2">
      <c r="B45" s="92" t="s">
        <v>352</v>
      </c>
      <c r="C45" s="5"/>
      <c r="D45" s="5"/>
      <c r="E45" s="5"/>
      <c r="F45" s="78"/>
      <c r="G45" s="78"/>
      <c r="H45" s="78"/>
      <c r="I45" s="78"/>
      <c r="J45" s="78"/>
      <c r="K45" s="5"/>
    </row>
    <row r="46" spans="1:16" s="5" customFormat="1" ht="17.100000000000001" customHeight="1" x14ac:dyDescent="0.2">
      <c r="B46" s="92" t="s">
        <v>401</v>
      </c>
      <c r="F46" s="78"/>
      <c r="G46" s="78"/>
      <c r="H46" s="78"/>
      <c r="I46" s="78"/>
      <c r="J46" s="78"/>
    </row>
    <row r="47" spans="1:16" s="5" customFormat="1" ht="17.100000000000001" customHeight="1" x14ac:dyDescent="0.2">
      <c r="B47" s="92" t="s">
        <v>353</v>
      </c>
      <c r="F47" s="78"/>
      <c r="G47" s="78"/>
      <c r="H47" s="78"/>
      <c r="I47" s="78"/>
      <c r="J47" s="78"/>
    </row>
    <row r="48" spans="1:16" s="5" customFormat="1" ht="17.100000000000001" customHeight="1" x14ac:dyDescent="0.2">
      <c r="A48" s="178"/>
      <c r="B48" s="92" t="s">
        <v>354</v>
      </c>
      <c r="F48" s="78"/>
      <c r="G48" s="78"/>
      <c r="H48" s="78"/>
      <c r="I48" s="78"/>
      <c r="J48" s="78"/>
    </row>
    <row r="49" spans="1:11" s="5" customFormat="1" ht="17.100000000000001" customHeight="1" x14ac:dyDescent="0.2">
      <c r="B49" s="5" t="s">
        <v>355</v>
      </c>
      <c r="F49" s="78"/>
      <c r="G49" s="78"/>
      <c r="H49" s="78"/>
      <c r="I49" s="78"/>
      <c r="J49" s="78"/>
    </row>
    <row r="50" spans="1:11" s="5" customFormat="1" ht="17.100000000000001" customHeight="1" x14ac:dyDescent="0.2">
      <c r="F50" s="78"/>
      <c r="G50" s="78"/>
      <c r="H50" s="78"/>
      <c r="I50" s="78"/>
      <c r="J50" s="78"/>
    </row>
    <row r="51" spans="1:11" s="5" customFormat="1" ht="17.100000000000001" customHeight="1" x14ac:dyDescent="0.2">
      <c r="F51" s="78"/>
      <c r="G51" s="78"/>
      <c r="H51" s="78"/>
      <c r="I51" s="78"/>
      <c r="J51" s="78"/>
    </row>
    <row r="52" spans="1:11" s="81" customFormat="1" ht="17.100000000000001" customHeight="1" x14ac:dyDescent="0.2">
      <c r="A52" s="161" t="s">
        <v>400</v>
      </c>
      <c r="F52" s="175"/>
      <c r="G52" s="175"/>
      <c r="H52" s="175"/>
      <c r="I52" s="175"/>
      <c r="J52" s="175"/>
    </row>
    <row r="56" spans="1:11" ht="17.100000000000001" customHeight="1" x14ac:dyDescent="0.2">
      <c r="K56" s="130"/>
    </row>
    <row r="57" spans="1:11" ht="17.100000000000001" customHeight="1" x14ac:dyDescent="0.2">
      <c r="K57" s="130"/>
    </row>
    <row r="58" spans="1:11" ht="17.100000000000001" customHeight="1" x14ac:dyDescent="0.2">
      <c r="K58" s="130"/>
    </row>
    <row r="59" spans="1:11" ht="17.100000000000001" customHeight="1" x14ac:dyDescent="0.2">
      <c r="K59" s="130"/>
    </row>
    <row r="60" spans="1:11" ht="17.100000000000001" customHeight="1" x14ac:dyDescent="0.2">
      <c r="K60" s="130"/>
    </row>
    <row r="61" spans="1:11" ht="17.100000000000001" customHeight="1" x14ac:dyDescent="0.2">
      <c r="K61" s="130"/>
    </row>
    <row r="62" spans="1:11" ht="17.100000000000001" customHeight="1" x14ac:dyDescent="0.2">
      <c r="K62" s="130"/>
    </row>
    <row r="63" spans="1:11" ht="17.100000000000001" customHeight="1" x14ac:dyDescent="0.2">
      <c r="K63" s="130"/>
    </row>
    <row r="64" spans="1:11" ht="17.100000000000001" customHeight="1" x14ac:dyDescent="0.2">
      <c r="K64" s="130"/>
    </row>
  </sheetData>
  <mergeCells count="7">
    <mergeCell ref="B33:F33"/>
    <mergeCell ref="B24:F24"/>
    <mergeCell ref="B16:F16"/>
    <mergeCell ref="B7:F7"/>
    <mergeCell ref="E4:E5"/>
    <mergeCell ref="F4:F6"/>
    <mergeCell ref="B4:B6"/>
  </mergeCells>
  <hyperlinks>
    <hyperlink ref="A52" location="Index!A1" display="Return to Index Tab"/>
  </hyperlinks>
  <pageMargins left="0.75" right="0.75" top="1" bottom="1" header="0.5" footer="0.5"/>
  <pageSetup paperSize="9" scale="1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pageSetUpPr fitToPage="1"/>
  </sheetPr>
  <dimension ref="A2:N34"/>
  <sheetViews>
    <sheetView showGridLines="0" zoomScale="80" zoomScaleNormal="80" workbookViewId="0">
      <selection activeCell="A33" sqref="A33"/>
    </sheetView>
  </sheetViews>
  <sheetFormatPr defaultColWidth="8.75" defaultRowHeight="17.100000000000001" customHeight="1" x14ac:dyDescent="0.2"/>
  <cols>
    <col min="1" max="1" width="11.625" style="81" customWidth="1"/>
    <col min="2" max="2" width="14.625" style="5" customWidth="1"/>
    <col min="3" max="3" width="14.625" style="78" customWidth="1"/>
    <col min="4" max="5" width="14.625" style="5" customWidth="1"/>
    <col min="6" max="6" width="2.625" style="5" customWidth="1"/>
    <col min="7" max="10" width="14.625" style="5" customWidth="1"/>
    <col min="11" max="12" width="13.625" style="5" customWidth="1"/>
    <col min="13" max="16384" width="8.75" style="5"/>
  </cols>
  <sheetData>
    <row r="2" spans="1:14" s="81" customFormat="1" ht="17.100000000000001" customHeight="1" x14ac:dyDescent="0.2">
      <c r="A2" s="82" t="s">
        <v>87</v>
      </c>
      <c r="B2" s="81" t="s">
        <v>356</v>
      </c>
      <c r="C2" s="175"/>
    </row>
    <row r="3" spans="1:14" ht="17.100000000000001" customHeight="1" x14ac:dyDescent="0.2">
      <c r="A3" s="168"/>
      <c r="B3" s="4"/>
    </row>
    <row r="4" spans="1:14" ht="30" x14ac:dyDescent="0.2">
      <c r="A4" s="169"/>
      <c r="B4" s="237"/>
      <c r="C4" s="29" t="s">
        <v>208</v>
      </c>
      <c r="D4" s="29" t="s">
        <v>209</v>
      </c>
      <c r="E4" s="29" t="s">
        <v>243</v>
      </c>
      <c r="F4" s="79"/>
      <c r="G4" s="237"/>
      <c r="H4" s="29" t="s">
        <v>208</v>
      </c>
      <c r="I4" s="29" t="s">
        <v>209</v>
      </c>
      <c r="J4" s="29" t="s">
        <v>243</v>
      </c>
      <c r="K4" s="79"/>
    </row>
    <row r="5" spans="1:14" ht="17.100000000000001" customHeight="1" x14ac:dyDescent="0.2">
      <c r="A5" s="169"/>
      <c r="B5" s="237"/>
      <c r="C5" s="30" t="s">
        <v>193</v>
      </c>
      <c r="D5" s="30" t="s">
        <v>193</v>
      </c>
      <c r="E5" s="30" t="s">
        <v>193</v>
      </c>
      <c r="F5" s="79"/>
      <c r="G5" s="237"/>
      <c r="H5" s="30" t="s">
        <v>193</v>
      </c>
      <c r="I5" s="30" t="s">
        <v>193</v>
      </c>
      <c r="J5" s="30" t="s">
        <v>193</v>
      </c>
      <c r="K5" s="79"/>
    </row>
    <row r="6" spans="1:14" ht="17.100000000000001" customHeight="1" x14ac:dyDescent="0.2">
      <c r="A6" s="169"/>
      <c r="B6" s="255" t="s">
        <v>3</v>
      </c>
      <c r="C6" s="255"/>
      <c r="D6" s="255"/>
      <c r="E6" s="255"/>
      <c r="F6" s="79"/>
      <c r="G6" s="253" t="s">
        <v>18</v>
      </c>
      <c r="H6" s="253"/>
      <c r="I6" s="253"/>
      <c r="J6" s="253"/>
      <c r="K6" s="79"/>
    </row>
    <row r="7" spans="1:14" ht="17.100000000000001" customHeight="1" x14ac:dyDescent="0.2">
      <c r="A7" s="169"/>
      <c r="B7" s="37" t="s">
        <v>39</v>
      </c>
      <c r="C7" s="54">
        <v>6.4129999999999993E-2</v>
      </c>
      <c r="D7" s="54">
        <v>3.1098600000000003</v>
      </c>
      <c r="E7" s="54">
        <v>3.1739900000000003</v>
      </c>
      <c r="F7" s="79"/>
      <c r="G7" s="37" t="s">
        <v>39</v>
      </c>
      <c r="H7" s="54">
        <v>3.7200000000000004E-2</v>
      </c>
      <c r="I7" s="54">
        <v>0.53534999999999999</v>
      </c>
      <c r="J7" s="54">
        <v>0.57255000000000011</v>
      </c>
      <c r="K7" s="79"/>
      <c r="M7" s="88"/>
    </row>
    <row r="8" spans="1:14" ht="17.100000000000001" customHeight="1" x14ac:dyDescent="0.2">
      <c r="A8" s="169"/>
      <c r="B8" s="37" t="s">
        <v>40</v>
      </c>
      <c r="C8" s="54">
        <v>5.3999999999999999E-2</v>
      </c>
      <c r="D8" s="54">
        <v>2.536</v>
      </c>
      <c r="E8" s="54">
        <v>2.59</v>
      </c>
      <c r="F8" s="79"/>
      <c r="G8" s="37" t="s">
        <v>40</v>
      </c>
      <c r="H8" s="54">
        <v>1.3700000000000001E-3</v>
      </c>
      <c r="I8" s="54">
        <v>0.19228000000000001</v>
      </c>
      <c r="J8" s="54">
        <v>0.19365000000000002</v>
      </c>
      <c r="K8" s="79"/>
      <c r="M8" s="88"/>
      <c r="N8" s="88"/>
    </row>
    <row r="9" spans="1:14" ht="17.100000000000001" customHeight="1" x14ac:dyDescent="0.2">
      <c r="A9" s="169"/>
      <c r="B9" s="37" t="s">
        <v>41</v>
      </c>
      <c r="C9" s="54">
        <v>7.0000000000000001E-3</v>
      </c>
      <c r="D9" s="54">
        <v>2.5074999999999998</v>
      </c>
      <c r="E9" s="54">
        <v>2.5145</v>
      </c>
      <c r="F9" s="79"/>
      <c r="G9" s="37" t="s">
        <v>41</v>
      </c>
      <c r="H9" s="54">
        <v>2.044E-2</v>
      </c>
      <c r="I9" s="54">
        <v>0.16904</v>
      </c>
      <c r="J9" s="54">
        <v>0.18947999999999998</v>
      </c>
      <c r="K9" s="79"/>
      <c r="M9" s="88"/>
      <c r="N9" s="88"/>
    </row>
    <row r="10" spans="1:14" ht="17.100000000000001" customHeight="1" x14ac:dyDescent="0.2">
      <c r="A10" s="169"/>
      <c r="B10" s="37" t="s">
        <v>42</v>
      </c>
      <c r="C10" s="54">
        <v>7.0000000000000001E-3</v>
      </c>
      <c r="D10" s="54">
        <v>2.2839999999999998</v>
      </c>
      <c r="E10" s="54">
        <v>2.2909999999999999</v>
      </c>
      <c r="F10" s="79"/>
      <c r="G10" s="37" t="s">
        <v>42</v>
      </c>
      <c r="H10" s="54">
        <v>1.486E-2</v>
      </c>
      <c r="I10" s="54">
        <v>0.20247000000000001</v>
      </c>
      <c r="J10" s="54">
        <v>0.21733</v>
      </c>
      <c r="K10" s="79"/>
      <c r="M10" s="88"/>
      <c r="N10" s="88"/>
    </row>
    <row r="11" spans="1:14" ht="17.100000000000001" customHeight="1" x14ac:dyDescent="0.2">
      <c r="A11" s="169"/>
      <c r="B11" s="37" t="s">
        <v>43</v>
      </c>
      <c r="C11" s="54">
        <v>8.9999999999999993E-3</v>
      </c>
      <c r="D11" s="54">
        <v>2.5230000000000001</v>
      </c>
      <c r="E11" s="54">
        <v>2.532</v>
      </c>
      <c r="F11" s="79"/>
      <c r="G11" s="37" t="s">
        <v>43</v>
      </c>
      <c r="H11" s="54">
        <v>1.0070000000000001E-2</v>
      </c>
      <c r="I11" s="54">
        <v>0.28870999999999991</v>
      </c>
      <c r="J11" s="54">
        <v>0.29877999999999993</v>
      </c>
      <c r="K11" s="79"/>
      <c r="M11" s="88"/>
    </row>
    <row r="12" spans="1:14" ht="17.100000000000001" customHeight="1" x14ac:dyDescent="0.2">
      <c r="A12" s="169"/>
      <c r="B12" s="37" t="s">
        <v>44</v>
      </c>
      <c r="C12" s="54">
        <v>0.01</v>
      </c>
      <c r="D12" s="54">
        <v>2.6598000000000002</v>
      </c>
      <c r="E12" s="54">
        <v>2.6698000000000004</v>
      </c>
      <c r="F12" s="79"/>
      <c r="G12" s="37" t="s">
        <v>44</v>
      </c>
      <c r="H12" s="54">
        <v>0.13175000000000001</v>
      </c>
      <c r="I12" s="54">
        <v>0.62348000000000003</v>
      </c>
      <c r="J12" s="54">
        <v>0.75523000000000007</v>
      </c>
      <c r="K12" s="79"/>
      <c r="M12" s="88"/>
    </row>
    <row r="13" spans="1:14" ht="17.100000000000001" customHeight="1" x14ac:dyDescent="0.2">
      <c r="A13" s="169"/>
      <c r="B13" s="37" t="s">
        <v>45</v>
      </c>
      <c r="C13" s="54">
        <v>9.1599999999999997E-3</v>
      </c>
      <c r="D13" s="54">
        <v>2.57775</v>
      </c>
      <c r="E13" s="54">
        <v>2.58691</v>
      </c>
      <c r="F13" s="79"/>
      <c r="G13" s="37" t="s">
        <v>45</v>
      </c>
      <c r="H13" s="54">
        <v>0.14818999999999999</v>
      </c>
      <c r="I13" s="54">
        <v>0.76466999999999996</v>
      </c>
      <c r="J13" s="54">
        <v>0.91285999999999989</v>
      </c>
      <c r="K13" s="79"/>
      <c r="M13" s="88"/>
    </row>
    <row r="14" spans="1:14" ht="17.100000000000001" customHeight="1" x14ac:dyDescent="0.2">
      <c r="A14" s="169"/>
      <c r="B14" s="37" t="s">
        <v>46</v>
      </c>
      <c r="C14" s="54">
        <v>8.3999999999999993E-4</v>
      </c>
      <c r="D14" s="54">
        <v>3.3393399999999995</v>
      </c>
      <c r="E14" s="54">
        <v>3.3401799999999997</v>
      </c>
      <c r="F14" s="79"/>
      <c r="G14" s="37" t="s">
        <v>46</v>
      </c>
      <c r="H14" s="54">
        <v>0.1351</v>
      </c>
      <c r="I14" s="54">
        <v>0.79410000000000003</v>
      </c>
      <c r="J14" s="54">
        <v>0.92920000000000003</v>
      </c>
      <c r="K14" s="79"/>
      <c r="M14" s="88"/>
    </row>
    <row r="15" spans="1:14" ht="17.100000000000001" customHeight="1" x14ac:dyDescent="0.2">
      <c r="A15" s="169"/>
      <c r="B15" s="37" t="s">
        <v>47</v>
      </c>
      <c r="C15" s="54">
        <v>7.9439999999999997E-2</v>
      </c>
      <c r="D15" s="54">
        <v>2.3459300000000001</v>
      </c>
      <c r="E15" s="54">
        <v>2.4253700000000005</v>
      </c>
      <c r="F15" s="79"/>
      <c r="G15" s="37" t="s">
        <v>47</v>
      </c>
      <c r="H15" s="54">
        <v>4.4000000000000003E-3</v>
      </c>
      <c r="I15" s="54">
        <v>9.8709999999999992E-2</v>
      </c>
      <c r="J15" s="54">
        <v>0.10310999999999999</v>
      </c>
      <c r="K15" s="79"/>
      <c r="M15" s="88"/>
    </row>
    <row r="16" spans="1:14" ht="17.100000000000001" customHeight="1" x14ac:dyDescent="0.2">
      <c r="A16" s="169"/>
      <c r="B16" s="8" t="s">
        <v>1</v>
      </c>
      <c r="C16" s="21">
        <f>SUM(C7:C15)</f>
        <v>0.24057000000000001</v>
      </c>
      <c r="D16" s="21">
        <f t="shared" ref="D16:E16" si="0">SUM(D7:D15)</f>
        <v>23.883179999999999</v>
      </c>
      <c r="E16" s="21">
        <f t="shared" si="0"/>
        <v>24.123750000000001</v>
      </c>
      <c r="F16" s="79"/>
      <c r="G16" s="8" t="s">
        <v>1</v>
      </c>
      <c r="H16" s="21">
        <f>SUM(H7:H15)</f>
        <v>0.50337999999999994</v>
      </c>
      <c r="I16" s="21">
        <f t="shared" ref="I16" si="1">SUM(I7:I15)</f>
        <v>3.6688100000000001</v>
      </c>
      <c r="J16" s="21">
        <f t="shared" ref="J16" si="2">SUM(J7:J15)</f>
        <v>4.1721899999999996</v>
      </c>
      <c r="K16" s="79"/>
      <c r="L16" s="88"/>
    </row>
    <row r="17" spans="1:14" ht="17.100000000000001" customHeight="1" x14ac:dyDescent="0.2">
      <c r="A17" s="169"/>
      <c r="B17" s="254" t="s">
        <v>12</v>
      </c>
      <c r="C17" s="254"/>
      <c r="D17" s="254"/>
      <c r="E17" s="254"/>
      <c r="F17" s="79"/>
      <c r="G17" s="252" t="s">
        <v>19</v>
      </c>
      <c r="H17" s="252"/>
      <c r="I17" s="252"/>
      <c r="J17" s="252"/>
      <c r="K17" s="79"/>
    </row>
    <row r="18" spans="1:14" ht="17.100000000000001" customHeight="1" x14ac:dyDescent="0.2">
      <c r="A18" s="169"/>
      <c r="B18" s="37" t="s">
        <v>39</v>
      </c>
      <c r="C18" s="54">
        <v>2</v>
      </c>
      <c r="D18" s="54">
        <v>4.5942319999999999</v>
      </c>
      <c r="E18" s="54">
        <v>6.5942319999999999</v>
      </c>
      <c r="F18" s="79"/>
      <c r="G18" s="37" t="s">
        <v>39</v>
      </c>
      <c r="H18" s="54">
        <v>2.1013299999999999</v>
      </c>
      <c r="I18" s="54">
        <v>8.2394419999999986</v>
      </c>
      <c r="J18" s="54">
        <v>10.340771999999999</v>
      </c>
      <c r="K18" s="79"/>
      <c r="M18" s="88"/>
    </row>
    <row r="19" spans="1:14" ht="17.100000000000001" customHeight="1" x14ac:dyDescent="0.2">
      <c r="A19" s="169"/>
      <c r="B19" s="37" t="s">
        <v>40</v>
      </c>
      <c r="C19" s="54">
        <v>0.74439999999999995</v>
      </c>
      <c r="D19" s="54">
        <v>3.4415880000000003</v>
      </c>
      <c r="E19" s="54">
        <v>4.185988</v>
      </c>
      <c r="F19" s="79"/>
      <c r="G19" s="37" t="s">
        <v>40</v>
      </c>
      <c r="H19" s="54">
        <v>0.79976999999999998</v>
      </c>
      <c r="I19" s="54">
        <v>6.1698680000000001</v>
      </c>
      <c r="J19" s="54">
        <v>6.9696380000000007</v>
      </c>
      <c r="K19" s="79"/>
      <c r="M19" s="88"/>
      <c r="N19" s="88"/>
    </row>
    <row r="20" spans="1:14" ht="17.100000000000001" customHeight="1" x14ac:dyDescent="0.2">
      <c r="A20" s="169"/>
      <c r="B20" s="37" t="s">
        <v>41</v>
      </c>
      <c r="C20" s="54">
        <v>1.1677760000000001</v>
      </c>
      <c r="D20" s="54">
        <v>2.2719839999999998</v>
      </c>
      <c r="E20" s="54">
        <v>3.4397600000000002</v>
      </c>
      <c r="F20" s="79"/>
      <c r="G20" s="37" t="s">
        <v>41</v>
      </c>
      <c r="H20" s="54">
        <v>1.1952160000000001</v>
      </c>
      <c r="I20" s="54">
        <v>4.948523999999999</v>
      </c>
      <c r="J20" s="54">
        <v>6.1437400000000002</v>
      </c>
      <c r="K20" s="79"/>
      <c r="M20" s="88"/>
      <c r="N20" s="88"/>
    </row>
    <row r="21" spans="1:14" ht="17.100000000000001" customHeight="1" x14ac:dyDescent="0.2">
      <c r="A21" s="169"/>
      <c r="B21" s="37" t="s">
        <v>42</v>
      </c>
      <c r="C21" s="54">
        <v>0.51351999999999998</v>
      </c>
      <c r="D21" s="54">
        <v>2.2038880000000001</v>
      </c>
      <c r="E21" s="54">
        <v>2.7174079999999998</v>
      </c>
      <c r="F21" s="79"/>
      <c r="G21" s="37" t="s">
        <v>42</v>
      </c>
      <c r="H21" s="54">
        <v>0.53537999999999997</v>
      </c>
      <c r="I21" s="54">
        <v>4.6903579999999998</v>
      </c>
      <c r="J21" s="54">
        <v>5.2257380000000007</v>
      </c>
      <c r="K21" s="79"/>
      <c r="M21" s="88"/>
      <c r="N21" s="88"/>
    </row>
    <row r="22" spans="1:14" ht="17.100000000000001" customHeight="1" x14ac:dyDescent="0.2">
      <c r="A22" s="169"/>
      <c r="B22" s="37" t="s">
        <v>43</v>
      </c>
      <c r="C22" s="54">
        <v>1.7998080000000001</v>
      </c>
      <c r="D22" s="54">
        <v>4.2155040000000001</v>
      </c>
      <c r="E22" s="54">
        <v>6.0153119999999998</v>
      </c>
      <c r="F22" s="79"/>
      <c r="G22" s="37" t="s">
        <v>43</v>
      </c>
      <c r="H22" s="54">
        <v>1.818878</v>
      </c>
      <c r="I22" s="54">
        <v>7.0272139999999998</v>
      </c>
      <c r="J22" s="54">
        <v>8.8460920000000005</v>
      </c>
      <c r="K22" s="79"/>
      <c r="M22" s="88"/>
    </row>
    <row r="23" spans="1:14" ht="17.100000000000001" customHeight="1" x14ac:dyDescent="0.2">
      <c r="A23" s="169"/>
      <c r="B23" s="37" t="s">
        <v>44</v>
      </c>
      <c r="C23" s="54">
        <v>3.2937439999999998</v>
      </c>
      <c r="D23" s="54">
        <v>5.7325520000000001</v>
      </c>
      <c r="E23" s="54">
        <v>9.0262959999999985</v>
      </c>
      <c r="F23" s="79"/>
      <c r="G23" s="37" t="s">
        <v>44</v>
      </c>
      <c r="H23" s="54">
        <v>3.4354939999999998</v>
      </c>
      <c r="I23" s="54">
        <v>9.0158319999999996</v>
      </c>
      <c r="J23" s="54">
        <v>12.451326000000002</v>
      </c>
      <c r="K23" s="79"/>
      <c r="M23" s="88"/>
    </row>
    <row r="24" spans="1:14" ht="17.100000000000001" customHeight="1" x14ac:dyDescent="0.2">
      <c r="A24" s="169"/>
      <c r="B24" s="37" t="s">
        <v>45</v>
      </c>
      <c r="C24" s="54">
        <v>1.6973498399999998</v>
      </c>
      <c r="D24" s="54">
        <v>5.3386167200000001</v>
      </c>
      <c r="E24" s="54">
        <v>7.0359665599999994</v>
      </c>
      <c r="F24" s="79"/>
      <c r="G24" s="37" t="s">
        <v>45</v>
      </c>
      <c r="H24" s="54">
        <v>1.8546998399999999</v>
      </c>
      <c r="I24" s="54">
        <v>8.6810367199999998</v>
      </c>
      <c r="J24" s="54">
        <v>10.53573656</v>
      </c>
      <c r="K24" s="79"/>
      <c r="M24" s="88"/>
    </row>
    <row r="25" spans="1:14" ht="17.100000000000001" customHeight="1" x14ac:dyDescent="0.2">
      <c r="A25" s="169"/>
      <c r="B25" s="37" t="s">
        <v>46</v>
      </c>
      <c r="C25" s="54">
        <v>1.9823599999999999</v>
      </c>
      <c r="D25" s="54">
        <v>6.3455680000000001</v>
      </c>
      <c r="E25" s="54">
        <v>8.327928</v>
      </c>
      <c r="F25" s="79"/>
      <c r="G25" s="37" t="s">
        <v>46</v>
      </c>
      <c r="H25" s="54">
        <v>2.1183000000000001</v>
      </c>
      <c r="I25" s="54">
        <v>10.479007999999999</v>
      </c>
      <c r="J25" s="54">
        <v>12.597307999999996</v>
      </c>
      <c r="K25" s="79"/>
      <c r="M25" s="88"/>
    </row>
    <row r="26" spans="1:14" ht="17.100000000000001" customHeight="1" x14ac:dyDescent="0.2">
      <c r="A26" s="169"/>
      <c r="B26" s="37" t="s">
        <v>47</v>
      </c>
      <c r="C26" s="54">
        <v>2.4753948799999996</v>
      </c>
      <c r="D26" s="54">
        <v>5.0840687999999998</v>
      </c>
      <c r="E26" s="54">
        <v>7.5594636799999995</v>
      </c>
      <c r="F26" s="79"/>
      <c r="G26" s="37" t="s">
        <v>47</v>
      </c>
      <c r="H26" s="54">
        <v>2.55923488</v>
      </c>
      <c r="I26" s="54">
        <v>7.5287088000000004</v>
      </c>
      <c r="J26" s="54">
        <v>10.08794368</v>
      </c>
      <c r="K26" s="79"/>
      <c r="M26" s="88"/>
    </row>
    <row r="27" spans="1:14" ht="17.100000000000001" customHeight="1" x14ac:dyDescent="0.2">
      <c r="A27" s="169"/>
      <c r="B27" s="8" t="s">
        <v>1</v>
      </c>
      <c r="C27" s="21">
        <f>SUM(C18:C26)</f>
        <v>15.674352719999998</v>
      </c>
      <c r="D27" s="21">
        <f t="shared" ref="D27" si="3">SUM(D18:D26)</f>
        <v>39.228001519999992</v>
      </c>
      <c r="E27" s="21">
        <f t="shared" ref="E27" si="4">SUM(E18:E26)</f>
        <v>54.902354240000001</v>
      </c>
      <c r="F27" s="79"/>
      <c r="G27" s="8" t="s">
        <v>1</v>
      </c>
      <c r="H27" s="21">
        <f>SUM(H18:H26)</f>
        <v>16.41830272</v>
      </c>
      <c r="I27" s="21">
        <f t="shared" ref="I27" si="5">SUM(I18:I26)</f>
        <v>66.779991519999996</v>
      </c>
      <c r="J27" s="21">
        <f t="shared" ref="J27" si="6">SUM(J18:J26)</f>
        <v>83.198294239999996</v>
      </c>
      <c r="K27" s="79"/>
      <c r="L27" s="88"/>
    </row>
    <row r="28" spans="1:14" ht="17.100000000000001" customHeight="1" x14ac:dyDescent="0.2">
      <c r="A28" s="169"/>
      <c r="B28" s="79"/>
      <c r="C28" s="79"/>
      <c r="D28" s="79"/>
      <c r="E28" s="79"/>
      <c r="F28" s="79"/>
      <c r="G28" s="79"/>
      <c r="H28" s="79"/>
      <c r="I28" s="79"/>
      <c r="J28" s="79"/>
      <c r="K28" s="79"/>
    </row>
    <row r="29" spans="1:14" s="81" customFormat="1" ht="17.100000000000001" customHeight="1" x14ac:dyDescent="0.2">
      <c r="A29" s="170" t="s">
        <v>197</v>
      </c>
      <c r="C29" s="190"/>
      <c r="D29" s="190"/>
    </row>
    <row r="30" spans="1:14" ht="17.100000000000001" customHeight="1" x14ac:dyDescent="0.2">
      <c r="A30" s="178"/>
      <c r="B30" s="92" t="s">
        <v>317</v>
      </c>
      <c r="C30" s="5"/>
    </row>
    <row r="31" spans="1:14" ht="17.100000000000001" customHeight="1" x14ac:dyDescent="0.2">
      <c r="C31" s="5"/>
    </row>
    <row r="32" spans="1:14" ht="17.100000000000001" customHeight="1" x14ac:dyDescent="0.2">
      <c r="C32" s="5"/>
    </row>
    <row r="33" spans="1:3" s="81" customFormat="1" ht="16.5" customHeight="1" x14ac:dyDescent="0.2">
      <c r="A33" s="161" t="s">
        <v>400</v>
      </c>
    </row>
    <row r="34" spans="1:3" ht="17.100000000000001" customHeight="1" x14ac:dyDescent="0.2">
      <c r="C34" s="5"/>
    </row>
  </sheetData>
  <mergeCells count="6">
    <mergeCell ref="B4:B5"/>
    <mergeCell ref="G4:G5"/>
    <mergeCell ref="G17:J17"/>
    <mergeCell ref="G6:J6"/>
    <mergeCell ref="B17:E17"/>
    <mergeCell ref="B6:E6"/>
  </mergeCells>
  <phoneticPr fontId="23" type="noConversion"/>
  <hyperlinks>
    <hyperlink ref="A33" location="Index!A1" display="Return to Index Tab"/>
  </hyperlinks>
  <pageMargins left="0.75" right="0.75" top="1" bottom="1" header="0.5" footer="0.5"/>
  <pageSetup paperSize="9" scale="6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74F28"/>
    <pageSetUpPr fitToPage="1"/>
  </sheetPr>
  <dimension ref="A2:F34"/>
  <sheetViews>
    <sheetView showGridLines="0" zoomScale="80" zoomScaleNormal="80" workbookViewId="0">
      <selection activeCell="C36" sqref="C36"/>
    </sheetView>
  </sheetViews>
  <sheetFormatPr defaultColWidth="8.75" defaultRowHeight="17.100000000000001" customHeight="1" x14ac:dyDescent="0.2"/>
  <cols>
    <col min="1" max="1" width="11.625" style="5" customWidth="1"/>
    <col min="2" max="2" width="27.75" style="5" customWidth="1"/>
    <col min="3" max="3" width="20.375" style="78" customWidth="1"/>
    <col min="4" max="4" width="6.625" style="5" customWidth="1"/>
    <col min="5" max="5" width="17.5" style="5" customWidth="1"/>
    <col min="6" max="6" width="15.625" style="78" customWidth="1"/>
    <col min="7" max="48" width="10.625" style="5" customWidth="1"/>
    <col min="49" max="16384" width="8.75" style="5"/>
  </cols>
  <sheetData>
    <row r="2" spans="1:6" s="109" customFormat="1" ht="17.100000000000001" customHeight="1" x14ac:dyDescent="0.2">
      <c r="A2" s="111" t="s">
        <v>88</v>
      </c>
      <c r="B2" s="109" t="s">
        <v>357</v>
      </c>
      <c r="C2" s="171"/>
      <c r="F2" s="171"/>
    </row>
    <row r="3" spans="1:6" ht="17.100000000000001" customHeight="1" x14ac:dyDescent="0.2">
      <c r="A3" s="79"/>
      <c r="B3" s="79"/>
      <c r="C3" s="79"/>
      <c r="D3" s="79"/>
      <c r="E3" s="79"/>
      <c r="F3" s="79"/>
    </row>
    <row r="4" spans="1:6" ht="17.100000000000001" customHeight="1" x14ac:dyDescent="0.2">
      <c r="A4" s="79"/>
      <c r="B4" s="233"/>
      <c r="C4" s="267" t="s">
        <v>107</v>
      </c>
      <c r="D4" s="267"/>
      <c r="E4" s="267"/>
      <c r="F4" s="79"/>
    </row>
    <row r="5" spans="1:6" ht="45" x14ac:dyDescent="0.2">
      <c r="A5" s="79"/>
      <c r="B5" s="233"/>
      <c r="C5" s="66" t="s">
        <v>188</v>
      </c>
      <c r="D5" s="63" t="s">
        <v>2</v>
      </c>
      <c r="E5" s="66" t="s">
        <v>189</v>
      </c>
      <c r="F5" s="79"/>
    </row>
    <row r="6" spans="1:6" ht="17.100000000000001" customHeight="1" x14ac:dyDescent="0.2">
      <c r="A6" s="79"/>
      <c r="B6" s="268" t="s">
        <v>185</v>
      </c>
      <c r="C6" s="268"/>
      <c r="D6" s="268"/>
      <c r="E6" s="268"/>
      <c r="F6" s="79"/>
    </row>
    <row r="7" spans="1:6" ht="17.100000000000001" customHeight="1" x14ac:dyDescent="0.2">
      <c r="A7" s="79"/>
      <c r="B7" s="8" t="s">
        <v>118</v>
      </c>
      <c r="C7" s="59">
        <v>55.41236</v>
      </c>
      <c r="D7" s="60">
        <v>3.5361874174407224</v>
      </c>
      <c r="E7" s="9">
        <f>C7/C$20*100</f>
        <v>50.822620009556928</v>
      </c>
      <c r="F7" s="79"/>
    </row>
    <row r="8" spans="1:6" ht="17.100000000000001" customHeight="1" x14ac:dyDescent="0.2">
      <c r="A8" s="79"/>
      <c r="B8" s="3" t="s">
        <v>135</v>
      </c>
      <c r="C8" s="61">
        <v>42.857099999999996</v>
      </c>
      <c r="D8" s="62">
        <v>4.4109263759635606</v>
      </c>
      <c r="E8" s="7">
        <f t="shared" ref="E8:E15" si="0">C8/C$20*100</f>
        <v>39.307297289117123</v>
      </c>
      <c r="F8" s="79"/>
    </row>
    <row r="9" spans="1:6" ht="17.100000000000001" customHeight="1" x14ac:dyDescent="0.2">
      <c r="A9" s="79"/>
      <c r="B9" s="3" t="s">
        <v>104</v>
      </c>
      <c r="C9" s="61">
        <v>4.2879499999999995</v>
      </c>
      <c r="D9" s="62">
        <v>13.889196872539859</v>
      </c>
      <c r="E9" s="7">
        <f t="shared" si="0"/>
        <v>3.9327841923711535</v>
      </c>
      <c r="F9" s="79"/>
    </row>
    <row r="10" spans="1:6" ht="17.100000000000001" customHeight="1" x14ac:dyDescent="0.2">
      <c r="A10" s="79"/>
      <c r="B10" s="3" t="s">
        <v>117</v>
      </c>
      <c r="C10" s="61">
        <v>8.0915199999999992</v>
      </c>
      <c r="D10" s="62">
        <v>11.581187793292646</v>
      </c>
      <c r="E10" s="7">
        <f t="shared" si="0"/>
        <v>7.4213090050618673</v>
      </c>
      <c r="F10" s="79"/>
    </row>
    <row r="11" spans="1:6" ht="17.100000000000001" customHeight="1" x14ac:dyDescent="0.2">
      <c r="A11" s="79"/>
      <c r="B11" s="8" t="s">
        <v>119</v>
      </c>
      <c r="C11" s="59">
        <v>19.447220000000002</v>
      </c>
      <c r="D11" s="60">
        <v>8.0297044585364912</v>
      </c>
      <c r="E11" s="9">
        <f t="shared" si="0"/>
        <v>17.83642985612336</v>
      </c>
      <c r="F11" s="79"/>
    </row>
    <row r="12" spans="1:6" ht="17.100000000000001" customHeight="1" x14ac:dyDescent="0.2">
      <c r="A12" s="79"/>
      <c r="B12" s="3" t="s">
        <v>105</v>
      </c>
      <c r="C12" s="61">
        <v>11.29006</v>
      </c>
      <c r="D12" s="62">
        <v>9.9914840682280364</v>
      </c>
      <c r="E12" s="7">
        <f t="shared" si="0"/>
        <v>10.354917734330362</v>
      </c>
      <c r="F12" s="79"/>
    </row>
    <row r="13" spans="1:6" ht="17.100000000000001" customHeight="1" x14ac:dyDescent="0.2">
      <c r="A13" s="79"/>
      <c r="B13" s="3" t="s">
        <v>106</v>
      </c>
      <c r="C13" s="61">
        <v>1.4152799999999999</v>
      </c>
      <c r="D13" s="62">
        <v>15.624040502684029</v>
      </c>
      <c r="E13" s="7">
        <f t="shared" si="0"/>
        <v>1.2980540378920105</v>
      </c>
      <c r="F13" s="79"/>
    </row>
    <row r="14" spans="1:6" ht="17.100000000000001" customHeight="1" x14ac:dyDescent="0.2">
      <c r="A14" s="79"/>
      <c r="B14" s="3" t="s">
        <v>120</v>
      </c>
      <c r="C14" s="61">
        <v>6.741880000000001</v>
      </c>
      <c r="D14" s="62">
        <v>12.531846038326979</v>
      </c>
      <c r="E14" s="7">
        <f t="shared" si="0"/>
        <v>6.1834580839009874</v>
      </c>
      <c r="F14" s="79"/>
    </row>
    <row r="15" spans="1:6" ht="17.100000000000001" customHeight="1" x14ac:dyDescent="0.2">
      <c r="A15" s="79"/>
      <c r="B15" s="8" t="s">
        <v>50</v>
      </c>
      <c r="C15" s="59">
        <v>75.142759999999996</v>
      </c>
      <c r="D15" s="60">
        <v>2.6205256370182517</v>
      </c>
      <c r="E15" s="9">
        <f t="shared" si="0"/>
        <v>68.918774402485909</v>
      </c>
      <c r="F15" s="79"/>
    </row>
    <row r="16" spans="1:6" ht="17.100000000000001" customHeight="1" x14ac:dyDescent="0.2">
      <c r="A16" s="79"/>
      <c r="B16" s="268" t="s">
        <v>245</v>
      </c>
      <c r="C16" s="268"/>
      <c r="D16" s="268"/>
      <c r="E16" s="268"/>
      <c r="F16" s="79"/>
    </row>
    <row r="17" spans="1:6" ht="17.100000000000001" customHeight="1" x14ac:dyDescent="0.2">
      <c r="A17" s="79"/>
      <c r="B17" s="3" t="s">
        <v>136</v>
      </c>
      <c r="C17" s="61">
        <v>24.62988</v>
      </c>
      <c r="D17" s="62">
        <v>7.5633083021393261</v>
      </c>
      <c r="E17" s="7">
        <f t="shared" ref="E17:E20" si="1">C17/C$20*100</f>
        <v>22.589816281439486</v>
      </c>
      <c r="F17" s="79"/>
    </row>
    <row r="18" spans="1:6" ht="17.100000000000001" customHeight="1" x14ac:dyDescent="0.2">
      <c r="A18" s="79"/>
      <c r="B18" s="3" t="s">
        <v>109</v>
      </c>
      <c r="C18" s="61">
        <f>C20-C17-C15</f>
        <v>9.2582599999999928</v>
      </c>
      <c r="D18" s="62"/>
      <c r="E18" s="7">
        <f t="shared" si="1"/>
        <v>8.4914093160746127</v>
      </c>
      <c r="F18" s="79"/>
    </row>
    <row r="19" spans="1:6" ht="17.100000000000001" customHeight="1" x14ac:dyDescent="0.2">
      <c r="A19" s="79"/>
      <c r="B19" s="8" t="s">
        <v>187</v>
      </c>
      <c r="C19" s="59">
        <f>SUM(C17:C18)</f>
        <v>33.888139999999993</v>
      </c>
      <c r="D19" s="60"/>
      <c r="E19" s="9">
        <f t="shared" si="1"/>
        <v>31.081225597514095</v>
      </c>
      <c r="F19" s="79"/>
    </row>
    <row r="20" spans="1:6" ht="17.100000000000001" customHeight="1" x14ac:dyDescent="0.2">
      <c r="A20" s="79"/>
      <c r="B20" s="8" t="s">
        <v>186</v>
      </c>
      <c r="C20" s="59">
        <v>109.03089999999999</v>
      </c>
      <c r="D20" s="60"/>
      <c r="E20" s="9">
        <f t="shared" si="1"/>
        <v>100</v>
      </c>
      <c r="F20" s="79"/>
    </row>
    <row r="21" spans="1:6" ht="17.100000000000001" customHeight="1" x14ac:dyDescent="0.2">
      <c r="A21" s="79"/>
      <c r="B21" s="79"/>
      <c r="C21" s="79"/>
      <c r="D21" s="79"/>
      <c r="E21" s="79"/>
      <c r="F21" s="79"/>
    </row>
    <row r="22" spans="1:6" s="81" customFormat="1" ht="17.100000000000001" customHeight="1" x14ac:dyDescent="0.2">
      <c r="A22" s="170" t="s">
        <v>197</v>
      </c>
      <c r="C22" s="190"/>
      <c r="F22" s="175"/>
    </row>
    <row r="23" spans="1:6" s="92" customFormat="1" ht="17.100000000000001" customHeight="1" x14ac:dyDescent="0.2">
      <c r="B23" s="92" t="s">
        <v>358</v>
      </c>
      <c r="C23" s="106"/>
      <c r="D23" s="106"/>
      <c r="E23" s="106"/>
      <c r="F23" s="93"/>
    </row>
    <row r="24" spans="1:6" s="92" customFormat="1" ht="17.100000000000001" customHeight="1" x14ac:dyDescent="0.2">
      <c r="B24" s="92" t="s">
        <v>359</v>
      </c>
      <c r="C24" s="106"/>
      <c r="E24" s="106"/>
      <c r="F24" s="93"/>
    </row>
    <row r="25" spans="1:6" s="92" customFormat="1" ht="17.100000000000001" customHeight="1" x14ac:dyDescent="0.2">
      <c r="B25" s="92" t="s">
        <v>362</v>
      </c>
      <c r="F25" s="93"/>
    </row>
    <row r="26" spans="1:6" s="92" customFormat="1" ht="17.100000000000001" customHeight="1" x14ac:dyDescent="0.2">
      <c r="B26" s="92" t="s">
        <v>363</v>
      </c>
      <c r="F26" s="93"/>
    </row>
    <row r="27" spans="1:6" s="92" customFormat="1" ht="17.100000000000001" customHeight="1" x14ac:dyDescent="0.2">
      <c r="B27" s="92" t="s">
        <v>364</v>
      </c>
      <c r="F27" s="93"/>
    </row>
    <row r="28" spans="1:6" s="92" customFormat="1" ht="17.100000000000001" customHeight="1" x14ac:dyDescent="0.2">
      <c r="B28" s="92" t="s">
        <v>365</v>
      </c>
      <c r="F28" s="93"/>
    </row>
    <row r="29" spans="1:6" s="92" customFormat="1" ht="17.100000000000001" customHeight="1" x14ac:dyDescent="0.2">
      <c r="A29" s="173"/>
      <c r="B29" s="92" t="s">
        <v>360</v>
      </c>
    </row>
    <row r="30" spans="1:6" s="92" customFormat="1" ht="17.100000000000001" customHeight="1" x14ac:dyDescent="0.2">
      <c r="A30" s="173"/>
      <c r="B30" s="92" t="s">
        <v>361</v>
      </c>
    </row>
    <row r="31" spans="1:6" ht="17.100000000000001" customHeight="1" x14ac:dyDescent="0.2">
      <c r="B31" s="102" t="s">
        <v>411</v>
      </c>
      <c r="C31" s="5"/>
    </row>
    <row r="32" spans="1:6" ht="17.100000000000001" customHeight="1" x14ac:dyDescent="0.2">
      <c r="C32" s="5"/>
    </row>
    <row r="33" spans="1:6" ht="17.100000000000001" customHeight="1" x14ac:dyDescent="0.2">
      <c r="C33" s="5"/>
    </row>
    <row r="34" spans="1:6" s="92" customFormat="1" ht="15.75" customHeight="1" x14ac:dyDescent="0.2">
      <c r="A34" s="161" t="s">
        <v>400</v>
      </c>
      <c r="F34" s="93"/>
    </row>
  </sheetData>
  <mergeCells count="4">
    <mergeCell ref="C4:E4"/>
    <mergeCell ref="B4:B5"/>
    <mergeCell ref="B16:E16"/>
    <mergeCell ref="B6:E6"/>
  </mergeCells>
  <hyperlinks>
    <hyperlink ref="A34" location="Index!A1" display="Return to Index Tab"/>
  </hyperlinks>
  <pageMargins left="0.75" right="0.75" top="1" bottom="1" header="0.5" footer="0.5"/>
  <pageSetup paperSize="9" scale="8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74F28"/>
    <pageSetUpPr fitToPage="1"/>
  </sheetPr>
  <dimension ref="A2:F34"/>
  <sheetViews>
    <sheetView showGridLines="0" zoomScale="80" zoomScaleNormal="80" workbookViewId="0">
      <selection activeCell="A31" sqref="A31:XFD31"/>
    </sheetView>
  </sheetViews>
  <sheetFormatPr defaultColWidth="8.75" defaultRowHeight="17.100000000000001" customHeight="1" x14ac:dyDescent="0.2"/>
  <cols>
    <col min="1" max="1" width="11.625" style="5" customWidth="1"/>
    <col min="2" max="2" width="27.5" style="5" customWidth="1"/>
    <col min="3" max="3" width="20.375" style="78" customWidth="1"/>
    <col min="4" max="4" width="6.625" style="5" customWidth="1"/>
    <col min="5" max="5" width="17.5" style="5" customWidth="1"/>
    <col min="6" max="6" width="15.625" style="78" customWidth="1"/>
    <col min="7" max="48" width="10.625" style="5" customWidth="1"/>
    <col min="49" max="16384" width="8.75" style="5"/>
  </cols>
  <sheetData>
    <row r="2" spans="1:6" s="81" customFormat="1" ht="17.100000000000001" customHeight="1" x14ac:dyDescent="0.2">
      <c r="A2" s="82" t="s">
        <v>84</v>
      </c>
      <c r="B2" s="81" t="s">
        <v>366</v>
      </c>
      <c r="C2" s="175"/>
      <c r="F2" s="175"/>
    </row>
    <row r="3" spans="1:6" ht="17.100000000000001" customHeight="1" x14ac:dyDescent="0.2">
      <c r="A3" s="79"/>
      <c r="B3" s="79"/>
      <c r="C3" s="79"/>
      <c r="D3" s="79"/>
      <c r="E3" s="79"/>
      <c r="F3" s="79"/>
    </row>
    <row r="4" spans="1:6" ht="31.5" customHeight="1" x14ac:dyDescent="0.2">
      <c r="A4" s="79"/>
      <c r="B4" s="233"/>
      <c r="C4" s="237" t="s">
        <v>108</v>
      </c>
      <c r="D4" s="267"/>
      <c r="E4" s="267"/>
      <c r="F4" s="79"/>
    </row>
    <row r="5" spans="1:6" ht="45" x14ac:dyDescent="0.2">
      <c r="A5" s="79"/>
      <c r="B5" s="233"/>
      <c r="C5" s="66" t="s">
        <v>188</v>
      </c>
      <c r="D5" s="63" t="s">
        <v>2</v>
      </c>
      <c r="E5" s="66" t="s">
        <v>189</v>
      </c>
      <c r="F5" s="79"/>
    </row>
    <row r="6" spans="1:6" ht="17.100000000000001" customHeight="1" x14ac:dyDescent="0.2">
      <c r="A6" s="79"/>
      <c r="B6" s="268" t="s">
        <v>185</v>
      </c>
      <c r="C6" s="268"/>
      <c r="D6" s="268"/>
      <c r="E6" s="268"/>
      <c r="F6" s="79"/>
    </row>
    <row r="7" spans="1:6" ht="17.100000000000001" customHeight="1" x14ac:dyDescent="0.2">
      <c r="A7" s="79"/>
      <c r="B7" s="8" t="s">
        <v>118</v>
      </c>
      <c r="C7" s="59">
        <v>15.12988</v>
      </c>
      <c r="D7" s="60">
        <v>5.2962615273863838</v>
      </c>
      <c r="E7" s="9">
        <f>C7/C$20*100</f>
        <v>52.835726034285869</v>
      </c>
      <c r="F7" s="79"/>
    </row>
    <row r="8" spans="1:6" ht="17.100000000000001" customHeight="1" x14ac:dyDescent="0.2">
      <c r="A8" s="79"/>
      <c r="B8" s="3" t="s">
        <v>135</v>
      </c>
      <c r="C8" s="61">
        <v>12.957489999999998</v>
      </c>
      <c r="D8" s="62">
        <v>6.53980369408547</v>
      </c>
      <c r="E8" s="7">
        <f t="shared" ref="E8:E15" si="0">C8/C$20*100</f>
        <v>45.249426415278819</v>
      </c>
      <c r="F8" s="79"/>
    </row>
    <row r="9" spans="1:6" ht="17.100000000000001" customHeight="1" x14ac:dyDescent="0.2">
      <c r="A9" s="79"/>
      <c r="B9" s="3" t="s">
        <v>104</v>
      </c>
      <c r="C9" s="61">
        <v>0.87536999999999998</v>
      </c>
      <c r="D9" s="62">
        <v>27.90040320558775</v>
      </c>
      <c r="E9" s="7">
        <f t="shared" si="0"/>
        <v>3.0569184619199108</v>
      </c>
      <c r="F9" s="79"/>
    </row>
    <row r="10" spans="1:6" ht="17.100000000000001" customHeight="1" x14ac:dyDescent="0.2">
      <c r="A10" s="79"/>
      <c r="B10" s="3" t="s">
        <v>117</v>
      </c>
      <c r="C10" s="61">
        <v>1.1039499999999998</v>
      </c>
      <c r="D10" s="62">
        <v>25.543701062644178</v>
      </c>
      <c r="E10" s="7">
        <f t="shared" si="0"/>
        <v>3.8551528337005889</v>
      </c>
      <c r="F10" s="79"/>
    </row>
    <row r="11" spans="1:6" ht="17.100000000000001" customHeight="1" x14ac:dyDescent="0.2">
      <c r="A11" s="79"/>
      <c r="B11" s="8" t="s">
        <v>119</v>
      </c>
      <c r="C11" s="59">
        <v>2.8466300000000002</v>
      </c>
      <c r="D11" s="60">
        <v>17.537636469412391</v>
      </c>
      <c r="E11" s="9">
        <f t="shared" si="0"/>
        <v>9.9408430735061479</v>
      </c>
      <c r="F11" s="79"/>
    </row>
    <row r="12" spans="1:6" ht="17.100000000000001" customHeight="1" x14ac:dyDescent="0.2">
      <c r="A12" s="79"/>
      <c r="B12" s="3" t="s">
        <v>105</v>
      </c>
      <c r="C12" s="61">
        <v>1.0174099999999999</v>
      </c>
      <c r="D12" s="62">
        <v>26.709630970363403</v>
      </c>
      <c r="E12" s="7">
        <f t="shared" si="0"/>
        <v>3.5529426554964596</v>
      </c>
      <c r="F12" s="79"/>
    </row>
    <row r="13" spans="1:6" ht="17.100000000000001" customHeight="1" x14ac:dyDescent="0.2">
      <c r="A13" s="79"/>
      <c r="B13" s="3" t="s">
        <v>106</v>
      </c>
      <c r="C13" s="61">
        <v>0.54364000000000001</v>
      </c>
      <c r="D13" s="62">
        <v>52.219157211204482</v>
      </c>
      <c r="E13" s="7">
        <f t="shared" si="0"/>
        <v>1.898469393100221</v>
      </c>
      <c r="F13" s="79"/>
    </row>
    <row r="14" spans="1:6" ht="17.100000000000001" customHeight="1" x14ac:dyDescent="0.2">
      <c r="A14" s="79"/>
      <c r="B14" s="3" t="s">
        <v>120</v>
      </c>
      <c r="C14" s="61">
        <v>1.2855800000000004</v>
      </c>
      <c r="D14" s="62">
        <v>16.384417089563268</v>
      </c>
      <c r="E14" s="7">
        <f t="shared" si="0"/>
        <v>4.4894310249094671</v>
      </c>
      <c r="F14" s="79"/>
    </row>
    <row r="15" spans="1:6" ht="17.100000000000001" customHeight="1" x14ac:dyDescent="0.2">
      <c r="A15" s="79"/>
      <c r="B15" s="8" t="s">
        <v>50</v>
      </c>
      <c r="C15" s="59">
        <v>17.910700000000002</v>
      </c>
      <c r="D15" s="60">
        <v>4.2055121649027933</v>
      </c>
      <c r="E15" s="9">
        <f t="shared" si="0"/>
        <v>62.546751083437805</v>
      </c>
      <c r="F15" s="79"/>
    </row>
    <row r="16" spans="1:6" ht="17.100000000000001" customHeight="1" x14ac:dyDescent="0.2">
      <c r="A16" s="79"/>
      <c r="B16" s="268" t="s">
        <v>245</v>
      </c>
      <c r="C16" s="268"/>
      <c r="D16" s="268"/>
      <c r="E16" s="268"/>
      <c r="F16" s="79"/>
    </row>
    <row r="17" spans="1:6" ht="17.100000000000001" customHeight="1" x14ac:dyDescent="0.2">
      <c r="A17" s="79"/>
      <c r="B17" s="3" t="s">
        <v>136</v>
      </c>
      <c r="C17" s="61">
        <v>7.8088700000000006</v>
      </c>
      <c r="D17" s="62">
        <v>9.9932060330507664</v>
      </c>
      <c r="E17" s="7">
        <f t="shared" ref="E17:E20" si="1">C17/C$20*100</f>
        <v>27.269701805787879</v>
      </c>
      <c r="F17" s="79"/>
    </row>
    <row r="18" spans="1:6" ht="17.100000000000001" customHeight="1" x14ac:dyDescent="0.2">
      <c r="A18" s="79"/>
      <c r="B18" s="3" t="s">
        <v>109</v>
      </c>
      <c r="C18" s="61">
        <f>C19-C17</f>
        <v>2.9161300000000008</v>
      </c>
      <c r="D18" s="62"/>
      <c r="E18" s="7">
        <f>C18/C$20*100</f>
        <v>10.183547110774315</v>
      </c>
      <c r="F18" s="79"/>
    </row>
    <row r="19" spans="1:6" ht="17.100000000000001" customHeight="1" x14ac:dyDescent="0.2">
      <c r="A19" s="79"/>
      <c r="B19" s="8" t="s">
        <v>187</v>
      </c>
      <c r="C19" s="59">
        <f>C20-C15</f>
        <v>10.725000000000001</v>
      </c>
      <c r="D19" s="60"/>
      <c r="E19" s="9">
        <f>C19/C$20*100</f>
        <v>37.453248916562195</v>
      </c>
      <c r="F19" s="79"/>
    </row>
    <row r="20" spans="1:6" ht="17.100000000000001" customHeight="1" x14ac:dyDescent="0.2">
      <c r="A20" s="79"/>
      <c r="B20" s="8" t="s">
        <v>186</v>
      </c>
      <c r="C20" s="59">
        <v>28.635700000000003</v>
      </c>
      <c r="D20" s="60"/>
      <c r="E20" s="9">
        <f t="shared" si="1"/>
        <v>100</v>
      </c>
      <c r="F20" s="79"/>
    </row>
    <row r="21" spans="1:6" ht="17.100000000000001" customHeight="1" x14ac:dyDescent="0.2">
      <c r="A21" s="79"/>
      <c r="B21" s="79"/>
      <c r="C21" s="79"/>
      <c r="D21" s="79"/>
      <c r="E21" s="79"/>
      <c r="F21" s="79"/>
    </row>
    <row r="22" spans="1:6" s="81" customFormat="1" ht="17.100000000000001" customHeight="1" x14ac:dyDescent="0.2">
      <c r="A22" s="170" t="s">
        <v>197</v>
      </c>
      <c r="C22" s="190"/>
      <c r="F22" s="175"/>
    </row>
    <row r="23" spans="1:6" s="92" customFormat="1" ht="17.100000000000001" customHeight="1" x14ac:dyDescent="0.2">
      <c r="B23" s="92" t="s">
        <v>358</v>
      </c>
      <c r="C23" s="106"/>
      <c r="D23" s="106"/>
      <c r="E23" s="106"/>
      <c r="F23" s="93"/>
    </row>
    <row r="24" spans="1:6" s="92" customFormat="1" ht="17.100000000000001" customHeight="1" x14ac:dyDescent="0.2">
      <c r="B24" s="92" t="s">
        <v>359</v>
      </c>
      <c r="C24" s="106"/>
      <c r="E24" s="106"/>
      <c r="F24" s="93"/>
    </row>
    <row r="25" spans="1:6" s="92" customFormat="1" ht="17.100000000000001" customHeight="1" x14ac:dyDescent="0.2">
      <c r="B25" s="92" t="s">
        <v>362</v>
      </c>
      <c r="F25" s="93"/>
    </row>
    <row r="26" spans="1:6" s="92" customFormat="1" ht="17.100000000000001" customHeight="1" x14ac:dyDescent="0.2">
      <c r="B26" s="92" t="s">
        <v>363</v>
      </c>
      <c r="F26" s="93"/>
    </row>
    <row r="27" spans="1:6" s="92" customFormat="1" ht="17.100000000000001" customHeight="1" x14ac:dyDescent="0.2">
      <c r="B27" s="92" t="s">
        <v>364</v>
      </c>
      <c r="F27" s="93"/>
    </row>
    <row r="28" spans="1:6" s="92" customFormat="1" ht="17.100000000000001" customHeight="1" x14ac:dyDescent="0.2">
      <c r="B28" s="92" t="s">
        <v>365</v>
      </c>
      <c r="F28" s="93"/>
    </row>
    <row r="29" spans="1:6" s="92" customFormat="1" ht="17.100000000000001" customHeight="1" x14ac:dyDescent="0.2">
      <c r="A29" s="173"/>
      <c r="B29" s="92" t="s">
        <v>360</v>
      </c>
    </row>
    <row r="30" spans="1:6" s="92" customFormat="1" ht="17.100000000000001" customHeight="1" x14ac:dyDescent="0.2">
      <c r="A30" s="173"/>
      <c r="B30" s="92" t="s">
        <v>361</v>
      </c>
    </row>
    <row r="31" spans="1:6" ht="17.100000000000001" customHeight="1" x14ac:dyDescent="0.2">
      <c r="B31" s="102" t="s">
        <v>411</v>
      </c>
      <c r="C31" s="5"/>
    </row>
    <row r="32" spans="1:6" ht="17.100000000000001" customHeight="1" x14ac:dyDescent="0.2">
      <c r="B32" s="102"/>
      <c r="C32" s="5"/>
    </row>
    <row r="33" spans="1:6" ht="17.100000000000001" customHeight="1" x14ac:dyDescent="0.2">
      <c r="C33" s="5"/>
    </row>
    <row r="34" spans="1:6" s="81" customFormat="1" ht="17.100000000000001" customHeight="1" x14ac:dyDescent="0.2">
      <c r="A34" s="161" t="s">
        <v>400</v>
      </c>
      <c r="F34" s="175"/>
    </row>
  </sheetData>
  <mergeCells count="4">
    <mergeCell ref="B4:B5"/>
    <mergeCell ref="C4:E4"/>
    <mergeCell ref="B6:E6"/>
    <mergeCell ref="B16:E16"/>
  </mergeCells>
  <hyperlinks>
    <hyperlink ref="A34" location="Index!A1" display="Return to Index Tab"/>
  </hyperlinks>
  <pageMargins left="0.75" right="0.75" top="1" bottom="1" header="0.5" footer="0.5"/>
  <pageSetup paperSize="9" scale="8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70C0"/>
    <pageSetUpPr fitToPage="1"/>
  </sheetPr>
  <dimension ref="A2:J66"/>
  <sheetViews>
    <sheetView showGridLines="0" topLeftCell="A24" zoomScale="75" zoomScaleNormal="75" workbookViewId="0">
      <selection activeCell="A66" sqref="A66"/>
    </sheetView>
  </sheetViews>
  <sheetFormatPr defaultColWidth="8.75" defaultRowHeight="17.100000000000001" customHeight="1" x14ac:dyDescent="0.2"/>
  <cols>
    <col min="1" max="1" width="11.625" style="5" customWidth="1"/>
    <col min="2" max="2" width="41.125" style="5" customWidth="1"/>
    <col min="3" max="3" width="12.125" style="5" customWidth="1"/>
    <col min="4" max="4" width="16.25" style="5" customWidth="1"/>
    <col min="5" max="5" width="15.75" style="5" customWidth="1"/>
    <col min="6" max="6" width="18.25" style="5" customWidth="1"/>
    <col min="7" max="7" width="12.125" style="5" customWidth="1"/>
    <col min="8" max="8" width="12.25" style="5" customWidth="1"/>
    <col min="9" max="16384" width="8.75" style="5"/>
  </cols>
  <sheetData>
    <row r="2" spans="1:9" s="92" customFormat="1" ht="17.100000000000001" customHeight="1" x14ac:dyDescent="0.2">
      <c r="A2" s="111" t="s">
        <v>85</v>
      </c>
      <c r="B2" s="109" t="s">
        <v>367</v>
      </c>
    </row>
    <row r="3" spans="1:9" ht="17.100000000000001" customHeight="1" x14ac:dyDescent="0.2">
      <c r="B3" s="79"/>
      <c r="C3" s="79"/>
      <c r="D3" s="79"/>
      <c r="E3" s="79"/>
      <c r="F3" s="79"/>
      <c r="G3" s="79"/>
      <c r="H3" s="79"/>
      <c r="I3" s="79"/>
    </row>
    <row r="4" spans="1:9" ht="17.100000000000001" customHeight="1" x14ac:dyDescent="0.2">
      <c r="B4" s="269"/>
      <c r="C4" s="234" t="s">
        <v>63</v>
      </c>
      <c r="D4" s="234"/>
      <c r="E4" s="234"/>
      <c r="F4" s="234" t="s">
        <v>64</v>
      </c>
      <c r="G4" s="234"/>
      <c r="H4" s="234" t="s">
        <v>248</v>
      </c>
      <c r="I4" s="79"/>
    </row>
    <row r="5" spans="1:9" ht="30.75" customHeight="1" x14ac:dyDescent="0.2">
      <c r="B5" s="273"/>
      <c r="C5" s="45" t="s">
        <v>96</v>
      </c>
      <c r="D5" s="45" t="s">
        <v>97</v>
      </c>
      <c r="E5" s="45" t="s">
        <v>156</v>
      </c>
      <c r="F5" s="45" t="s">
        <v>98</v>
      </c>
      <c r="G5" s="45" t="s">
        <v>99</v>
      </c>
      <c r="H5" s="269"/>
      <c r="I5" s="79"/>
    </row>
    <row r="6" spans="1:9" ht="17.100000000000001" customHeight="1" x14ac:dyDescent="0.2">
      <c r="B6" s="274"/>
      <c r="C6" s="75" t="s">
        <v>199</v>
      </c>
      <c r="D6" s="75" t="s">
        <v>199</v>
      </c>
      <c r="E6" s="75" t="s">
        <v>199</v>
      </c>
      <c r="F6" s="75" t="s">
        <v>199</v>
      </c>
      <c r="G6" s="75" t="s">
        <v>199</v>
      </c>
      <c r="H6" s="75" t="s">
        <v>199</v>
      </c>
      <c r="I6" s="79"/>
    </row>
    <row r="7" spans="1:9" ht="17.100000000000001" customHeight="1" x14ac:dyDescent="0.2">
      <c r="B7" s="272" t="s">
        <v>3</v>
      </c>
      <c r="C7" s="272"/>
      <c r="D7" s="272"/>
      <c r="E7" s="272"/>
      <c r="F7" s="272"/>
      <c r="G7" s="272"/>
      <c r="H7" s="272"/>
      <c r="I7" s="79"/>
    </row>
    <row r="8" spans="1:9" ht="17.100000000000001" customHeight="1" x14ac:dyDescent="0.2">
      <c r="B8" s="37" t="s">
        <v>57</v>
      </c>
      <c r="C8" s="27">
        <v>54.050806453199996</v>
      </c>
      <c r="D8" s="27">
        <v>66.729620897999993</v>
      </c>
      <c r="E8" s="27">
        <v>151.06505910530001</v>
      </c>
      <c r="F8" s="27">
        <v>12.201678337329469</v>
      </c>
      <c r="G8" s="27">
        <v>10.828734194270579</v>
      </c>
      <c r="H8" s="137">
        <v>294.8758989881</v>
      </c>
      <c r="I8" s="79"/>
    </row>
    <row r="9" spans="1:9" ht="17.100000000000001" customHeight="1" x14ac:dyDescent="0.2">
      <c r="B9" s="37" t="s">
        <v>54</v>
      </c>
      <c r="C9" s="27">
        <v>12.950332683200001</v>
      </c>
      <c r="D9" s="27">
        <v>43.764474717799999</v>
      </c>
      <c r="E9" s="27">
        <v>108.27287731450001</v>
      </c>
      <c r="F9" s="27"/>
      <c r="G9" s="27">
        <v>7.6420972649905847</v>
      </c>
      <c r="H9" s="137">
        <v>172.62978198049058</v>
      </c>
      <c r="I9" s="79"/>
    </row>
    <row r="10" spans="1:9" ht="17.100000000000001" customHeight="1" x14ac:dyDescent="0.2">
      <c r="B10" s="37" t="s">
        <v>67</v>
      </c>
      <c r="C10" s="27"/>
      <c r="D10" s="27">
        <v>3.3204537479999998</v>
      </c>
      <c r="E10" s="27">
        <v>134.76722852615001</v>
      </c>
      <c r="F10" s="27">
        <v>2.7602165485626116</v>
      </c>
      <c r="G10" s="27"/>
      <c r="H10" s="137">
        <v>140.84789882271261</v>
      </c>
      <c r="I10" s="79"/>
    </row>
    <row r="11" spans="1:9" ht="17.100000000000001" customHeight="1" x14ac:dyDescent="0.2">
      <c r="B11" s="37" t="s">
        <v>52</v>
      </c>
      <c r="C11" s="27">
        <v>39.483412901899996</v>
      </c>
      <c r="D11" s="27">
        <v>11.114059254200001</v>
      </c>
      <c r="E11" s="27">
        <v>38.709217501349997</v>
      </c>
      <c r="F11" s="27"/>
      <c r="G11" s="27"/>
      <c r="H11" s="137">
        <v>89.306689657449994</v>
      </c>
      <c r="I11" s="79"/>
    </row>
    <row r="12" spans="1:9" ht="17.100000000000001" customHeight="1" x14ac:dyDescent="0.2">
      <c r="B12" s="37" t="s">
        <v>61</v>
      </c>
      <c r="C12" s="27">
        <v>1.2724454424</v>
      </c>
      <c r="D12" s="27">
        <v>14.6093465955</v>
      </c>
      <c r="E12" s="27">
        <v>58.754327488600005</v>
      </c>
      <c r="F12" s="27">
        <v>1.9600475218745199</v>
      </c>
      <c r="G12" s="27">
        <v>3.1394564465113728</v>
      </c>
      <c r="H12" s="137">
        <v>79.7356234948859</v>
      </c>
      <c r="I12" s="79"/>
    </row>
    <row r="13" spans="1:9" ht="17.100000000000001" customHeight="1" x14ac:dyDescent="0.2">
      <c r="B13" s="37" t="s">
        <v>53</v>
      </c>
      <c r="C13" s="27">
        <v>3.9838570607000001</v>
      </c>
      <c r="D13" s="27">
        <v>10.501175567400001</v>
      </c>
      <c r="E13" s="27">
        <v>54.40191131225</v>
      </c>
      <c r="F13" s="27">
        <v>9.6754497297326533E-2</v>
      </c>
      <c r="G13" s="27"/>
      <c r="H13" s="137">
        <v>68.98369843764732</v>
      </c>
      <c r="I13" s="79"/>
    </row>
    <row r="14" spans="1:9" ht="17.100000000000001" customHeight="1" x14ac:dyDescent="0.2">
      <c r="B14" s="37" t="s">
        <v>145</v>
      </c>
      <c r="C14" s="27"/>
      <c r="D14" s="27">
        <v>20.4952201794</v>
      </c>
      <c r="E14" s="27">
        <v>15.089253293400001</v>
      </c>
      <c r="F14" s="27"/>
      <c r="G14" s="27">
        <v>5.9028390455408291</v>
      </c>
      <c r="H14" s="137">
        <v>41.487312518340829</v>
      </c>
      <c r="I14" s="79"/>
    </row>
    <row r="15" spans="1:9" ht="17.100000000000001" customHeight="1" x14ac:dyDescent="0.2">
      <c r="B15" s="37" t="s">
        <v>51</v>
      </c>
      <c r="C15" s="27"/>
      <c r="D15" s="27"/>
      <c r="E15" s="27">
        <v>35.039745898900001</v>
      </c>
      <c r="F15" s="27"/>
      <c r="G15" s="27"/>
      <c r="H15" s="137">
        <v>35.039745898900001</v>
      </c>
      <c r="I15" s="79"/>
    </row>
    <row r="16" spans="1:9" ht="17.100000000000001" customHeight="1" x14ac:dyDescent="0.2">
      <c r="B16" s="37" t="s">
        <v>68</v>
      </c>
      <c r="C16" s="27"/>
      <c r="D16" s="27"/>
      <c r="E16" s="27">
        <v>15.2130685351</v>
      </c>
      <c r="F16" s="27"/>
      <c r="G16" s="27">
        <v>7.2565208014276106</v>
      </c>
      <c r="H16" s="137">
        <v>22.469589336527612</v>
      </c>
      <c r="I16" s="79"/>
    </row>
    <row r="17" spans="2:9" ht="17.100000000000001" customHeight="1" x14ac:dyDescent="0.2">
      <c r="B17" s="37" t="s">
        <v>66</v>
      </c>
      <c r="C17" s="27"/>
      <c r="D17" s="27">
        <v>3.1960269899</v>
      </c>
      <c r="E17" s="27">
        <v>12.153697985499999</v>
      </c>
      <c r="F17" s="27"/>
      <c r="G17" s="27">
        <v>1.7239523006971536</v>
      </c>
      <c r="H17" s="137">
        <v>17.073677276097154</v>
      </c>
      <c r="I17" s="79"/>
    </row>
    <row r="18" spans="2:9" ht="17.100000000000001" customHeight="1" x14ac:dyDescent="0.2">
      <c r="B18" s="37" t="s">
        <v>65</v>
      </c>
      <c r="C18" s="27"/>
      <c r="D18" s="27"/>
      <c r="E18" s="27">
        <v>6.7072799961999996</v>
      </c>
      <c r="F18" s="27"/>
      <c r="G18" s="27"/>
      <c r="H18" s="137">
        <v>6.7072799961999996</v>
      </c>
      <c r="I18" s="79"/>
    </row>
    <row r="19" spans="2:9" ht="17.100000000000001" customHeight="1" x14ac:dyDescent="0.2">
      <c r="B19" s="37" t="s">
        <v>58</v>
      </c>
      <c r="C19" s="27"/>
      <c r="D19" s="27"/>
      <c r="E19" s="27">
        <v>0.79016527879999998</v>
      </c>
      <c r="F19" s="27"/>
      <c r="G19" s="27"/>
      <c r="H19" s="137">
        <v>0.79016527879999998</v>
      </c>
      <c r="I19" s="79"/>
    </row>
    <row r="20" spans="2:9" ht="17.100000000000001" customHeight="1" x14ac:dyDescent="0.2">
      <c r="B20" s="138" t="s">
        <v>1</v>
      </c>
      <c r="C20" s="137">
        <f t="shared" ref="C20:H20" si="0">SUM(C8:C19)</f>
        <v>111.7408545414</v>
      </c>
      <c r="D20" s="137">
        <f t="shared" si="0"/>
        <v>173.73037795019999</v>
      </c>
      <c r="E20" s="137">
        <f t="shared" si="0"/>
        <v>630.96383223605005</v>
      </c>
      <c r="F20" s="137">
        <f t="shared" si="0"/>
        <v>17.018696905063926</v>
      </c>
      <c r="G20" s="137">
        <f t="shared" si="0"/>
        <v>36.493600053438136</v>
      </c>
      <c r="H20" s="137">
        <f t="shared" si="0"/>
        <v>969.94736168615202</v>
      </c>
      <c r="I20" s="79"/>
    </row>
    <row r="21" spans="2:9" ht="17.100000000000001" customHeight="1" x14ac:dyDescent="0.2">
      <c r="B21" s="271" t="s">
        <v>12</v>
      </c>
      <c r="C21" s="271"/>
      <c r="D21" s="271"/>
      <c r="E21" s="271"/>
      <c r="F21" s="271"/>
      <c r="G21" s="271"/>
      <c r="H21" s="271"/>
      <c r="I21" s="79"/>
    </row>
    <row r="22" spans="2:9" ht="17.100000000000001" customHeight="1" x14ac:dyDescent="0.2">
      <c r="B22" s="37" t="s">
        <v>124</v>
      </c>
      <c r="C22" s="27">
        <v>353.58256391500004</v>
      </c>
      <c r="D22" s="27">
        <v>1.6808393350999999</v>
      </c>
      <c r="E22" s="27">
        <v>2.2994454755999998</v>
      </c>
      <c r="F22" s="27"/>
      <c r="G22" s="27"/>
      <c r="H22" s="137">
        <v>357.56284872570006</v>
      </c>
      <c r="I22" s="79"/>
    </row>
    <row r="23" spans="2:9" ht="17.100000000000001" customHeight="1" x14ac:dyDescent="0.2">
      <c r="B23" s="37" t="s">
        <v>57</v>
      </c>
      <c r="C23" s="27">
        <v>43.2089050035</v>
      </c>
      <c r="D23" s="27">
        <v>93.529969319800003</v>
      </c>
      <c r="E23" s="27">
        <v>168.68005043710002</v>
      </c>
      <c r="F23" s="27">
        <v>3.5412945756461145</v>
      </c>
      <c r="G23" s="27">
        <v>0.84068310917104094</v>
      </c>
      <c r="H23" s="137">
        <v>309.80090244521716</v>
      </c>
      <c r="I23" s="79"/>
    </row>
    <row r="24" spans="2:9" ht="17.100000000000001" customHeight="1" x14ac:dyDescent="0.2">
      <c r="B24" s="37" t="s">
        <v>54</v>
      </c>
      <c r="C24" s="27">
        <v>57.999729172600006</v>
      </c>
      <c r="D24" s="27">
        <v>46.763397065100001</v>
      </c>
      <c r="E24" s="27">
        <v>52.444495766199999</v>
      </c>
      <c r="F24" s="27"/>
      <c r="G24" s="27"/>
      <c r="H24" s="137">
        <v>157.20762200390001</v>
      </c>
      <c r="I24" s="79"/>
    </row>
    <row r="25" spans="2:9" ht="17.100000000000001" customHeight="1" x14ac:dyDescent="0.2">
      <c r="B25" s="37" t="s">
        <v>53</v>
      </c>
      <c r="C25" s="27"/>
      <c r="D25" s="27">
        <v>53.761381755000002</v>
      </c>
      <c r="E25" s="27">
        <v>50.470187170000003</v>
      </c>
      <c r="F25" s="27">
        <v>0.51236437206694485</v>
      </c>
      <c r="G25" s="27">
        <v>2.6591863652142993</v>
      </c>
      <c r="H25" s="137">
        <v>107.40311966228124</v>
      </c>
      <c r="I25" s="79"/>
    </row>
    <row r="26" spans="2:9" ht="17.100000000000001" customHeight="1" x14ac:dyDescent="0.2">
      <c r="B26" s="37" t="s">
        <v>67</v>
      </c>
      <c r="C26" s="27">
        <v>32.891927484600004</v>
      </c>
      <c r="D26" s="27">
        <v>12.7745657877</v>
      </c>
      <c r="E26" s="27">
        <v>57.019484595099996</v>
      </c>
      <c r="F26" s="27"/>
      <c r="G26" s="27"/>
      <c r="H26" s="137">
        <v>102.6859778674</v>
      </c>
      <c r="I26" s="79"/>
    </row>
    <row r="27" spans="2:9" ht="17.100000000000001" customHeight="1" x14ac:dyDescent="0.2">
      <c r="B27" s="37" t="s">
        <v>51</v>
      </c>
      <c r="C27" s="27"/>
      <c r="D27" s="27">
        <v>10.986356191100001</v>
      </c>
      <c r="E27" s="27">
        <v>53.800377092000005</v>
      </c>
      <c r="F27" s="27"/>
      <c r="G27" s="27">
        <v>3.0034117535695186</v>
      </c>
      <c r="H27" s="137">
        <v>67.790145036669529</v>
      </c>
      <c r="I27" s="79"/>
    </row>
    <row r="28" spans="2:9" ht="17.100000000000001" customHeight="1" x14ac:dyDescent="0.2">
      <c r="B28" s="37" t="s">
        <v>52</v>
      </c>
      <c r="C28" s="27"/>
      <c r="D28" s="27">
        <v>20.8098563826</v>
      </c>
      <c r="E28" s="27">
        <v>20.939746763549998</v>
      </c>
      <c r="F28" s="27"/>
      <c r="G28" s="27"/>
      <c r="H28" s="137">
        <v>41.749603146149994</v>
      </c>
      <c r="I28" s="79"/>
    </row>
    <row r="29" spans="2:9" ht="17.100000000000001" customHeight="1" x14ac:dyDescent="0.2">
      <c r="B29" s="37" t="s">
        <v>145</v>
      </c>
      <c r="C29" s="27"/>
      <c r="D29" s="27">
        <v>19.044954507100002</v>
      </c>
      <c r="E29" s="27">
        <v>20.503162651949999</v>
      </c>
      <c r="F29" s="27"/>
      <c r="G29" s="27">
        <v>0.4543053544295394</v>
      </c>
      <c r="H29" s="137">
        <v>40.002422513479537</v>
      </c>
      <c r="I29" s="79"/>
    </row>
    <row r="30" spans="2:9" ht="17.100000000000001" customHeight="1" x14ac:dyDescent="0.2">
      <c r="B30" s="37" t="s">
        <v>61</v>
      </c>
      <c r="C30" s="27"/>
      <c r="D30" s="27">
        <v>0.54952696499999998</v>
      </c>
      <c r="E30" s="27">
        <v>16.75463023955</v>
      </c>
      <c r="F30" s="27">
        <v>0.32976320924357599</v>
      </c>
      <c r="G30" s="27"/>
      <c r="H30" s="137">
        <v>17.633920413793579</v>
      </c>
      <c r="I30" s="79"/>
    </row>
    <row r="31" spans="2:9" ht="17.100000000000001" customHeight="1" x14ac:dyDescent="0.2">
      <c r="B31" s="37" t="s">
        <v>65</v>
      </c>
      <c r="C31" s="27">
        <v>0.73799943925</v>
      </c>
      <c r="D31" s="27">
        <v>0.8034849074</v>
      </c>
      <c r="E31" s="27">
        <v>6.5533197949501005</v>
      </c>
      <c r="F31" s="27"/>
      <c r="G31" s="27"/>
      <c r="H31" s="137">
        <v>8.0948041416001004</v>
      </c>
      <c r="I31" s="79"/>
    </row>
    <row r="32" spans="2:9" ht="17.100000000000001" customHeight="1" x14ac:dyDescent="0.2">
      <c r="B32" s="37" t="s">
        <v>66</v>
      </c>
      <c r="C32" s="27">
        <v>1.4812012460499999</v>
      </c>
      <c r="D32" s="27"/>
      <c r="E32" s="27">
        <v>4.6004541119500004</v>
      </c>
      <c r="F32" s="27"/>
      <c r="G32" s="27"/>
      <c r="H32" s="137">
        <v>6.0816553579999999</v>
      </c>
      <c r="I32" s="79"/>
    </row>
    <row r="33" spans="2:9" ht="17.100000000000001" customHeight="1" x14ac:dyDescent="0.2">
      <c r="B33" s="37" t="s">
        <v>68</v>
      </c>
      <c r="C33" s="27"/>
      <c r="D33" s="27"/>
      <c r="E33" s="27">
        <v>2.1921271659000001</v>
      </c>
      <c r="F33" s="27">
        <v>3.1365766889055418</v>
      </c>
      <c r="G33" s="27"/>
      <c r="H33" s="137">
        <v>5.3287038548055419</v>
      </c>
      <c r="I33" s="79"/>
    </row>
    <row r="34" spans="2:9" ht="17.100000000000001" customHeight="1" x14ac:dyDescent="0.2">
      <c r="B34" s="138" t="s">
        <v>1</v>
      </c>
      <c r="C34" s="137">
        <f t="shared" ref="C34:H34" si="1">SUM(C22:C33)</f>
        <v>489.90232626099998</v>
      </c>
      <c r="D34" s="137">
        <f t="shared" si="1"/>
        <v>260.70433221589997</v>
      </c>
      <c r="E34" s="137">
        <f t="shared" si="1"/>
        <v>456.25748126385008</v>
      </c>
      <c r="F34" s="137">
        <f t="shared" si="1"/>
        <v>7.5199988458621778</v>
      </c>
      <c r="G34" s="137">
        <f t="shared" si="1"/>
        <v>6.9575865823843985</v>
      </c>
      <c r="H34" s="137">
        <f t="shared" si="1"/>
        <v>1221.3417251689971</v>
      </c>
      <c r="I34" s="79"/>
    </row>
    <row r="35" spans="2:9" ht="17.100000000000001" customHeight="1" x14ac:dyDescent="0.2">
      <c r="B35" s="270" t="s">
        <v>18</v>
      </c>
      <c r="C35" s="270"/>
      <c r="D35" s="270"/>
      <c r="E35" s="270"/>
      <c r="F35" s="270"/>
      <c r="G35" s="270"/>
      <c r="H35" s="270"/>
      <c r="I35" s="79"/>
    </row>
    <row r="36" spans="2:9" ht="17.100000000000001" customHeight="1" x14ac:dyDescent="0.2">
      <c r="B36" s="37" t="s">
        <v>54</v>
      </c>
      <c r="C36" s="27">
        <v>30.612190241899999</v>
      </c>
      <c r="D36" s="27">
        <v>19.669668890699999</v>
      </c>
      <c r="E36" s="27">
        <v>8.2464580839499995</v>
      </c>
      <c r="F36" s="27">
        <v>5.6822720838047776</v>
      </c>
      <c r="G36" s="27">
        <v>4.6930675238594146</v>
      </c>
      <c r="H36" s="137">
        <v>68.903656824214181</v>
      </c>
      <c r="I36" s="79"/>
    </row>
    <row r="37" spans="2:9" ht="17.100000000000001" customHeight="1" x14ac:dyDescent="0.2">
      <c r="B37" s="37" t="s">
        <v>57</v>
      </c>
      <c r="C37" s="27"/>
      <c r="D37" s="27">
        <v>30.7105351479</v>
      </c>
      <c r="E37" s="27">
        <v>15.938615623499999</v>
      </c>
      <c r="F37" s="27">
        <v>3.8388901419723833</v>
      </c>
      <c r="G37" s="27"/>
      <c r="H37" s="137">
        <v>50.488040913372387</v>
      </c>
      <c r="I37" s="79"/>
    </row>
    <row r="38" spans="2:9" ht="17.100000000000001" customHeight="1" x14ac:dyDescent="0.2">
      <c r="B38" s="37" t="s">
        <v>52</v>
      </c>
      <c r="C38" s="27">
        <v>32.545204024300006</v>
      </c>
      <c r="D38" s="27"/>
      <c r="E38" s="27"/>
      <c r="F38" s="27"/>
      <c r="G38" s="27"/>
      <c r="H38" s="137">
        <v>32.545204024300006</v>
      </c>
      <c r="I38" s="79"/>
    </row>
    <row r="39" spans="2:9" ht="17.100000000000001" customHeight="1" x14ac:dyDescent="0.2">
      <c r="B39" s="37" t="s">
        <v>145</v>
      </c>
      <c r="C39" s="27"/>
      <c r="D39" s="27"/>
      <c r="E39" s="27">
        <v>11.85526342595</v>
      </c>
      <c r="F39" s="27"/>
      <c r="G39" s="27"/>
      <c r="H39" s="137">
        <v>11.85526342595</v>
      </c>
      <c r="I39" s="79"/>
    </row>
    <row r="40" spans="2:9" ht="17.100000000000001" customHeight="1" x14ac:dyDescent="0.2">
      <c r="B40" s="37" t="s">
        <v>53</v>
      </c>
      <c r="C40" s="27"/>
      <c r="D40" s="27"/>
      <c r="E40" s="27">
        <v>7.4617258292499997</v>
      </c>
      <c r="F40" s="27"/>
      <c r="G40" s="27">
        <v>3.7323322133677199</v>
      </c>
      <c r="H40" s="137">
        <v>11.194058042617719</v>
      </c>
      <c r="I40" s="79"/>
    </row>
    <row r="41" spans="2:9" ht="17.100000000000001" customHeight="1" x14ac:dyDescent="0.2">
      <c r="B41" s="37" t="s">
        <v>67</v>
      </c>
      <c r="C41" s="27"/>
      <c r="D41" s="27"/>
      <c r="E41" s="27">
        <v>9.9860468941000011</v>
      </c>
      <c r="F41" s="27"/>
      <c r="G41" s="27"/>
      <c r="H41" s="137">
        <v>9.9860468941000011</v>
      </c>
      <c r="I41" s="79"/>
    </row>
    <row r="42" spans="2:9" ht="17.100000000000001" customHeight="1" x14ac:dyDescent="0.2">
      <c r="B42" s="37" t="s">
        <v>124</v>
      </c>
      <c r="C42" s="27"/>
      <c r="D42" s="27">
        <v>6.1843275986000004</v>
      </c>
      <c r="E42" s="27"/>
      <c r="F42" s="27"/>
      <c r="G42" s="27"/>
      <c r="H42" s="137">
        <v>6.1843275986000004</v>
      </c>
      <c r="I42" s="79"/>
    </row>
    <row r="43" spans="2:9" ht="17.100000000000001" customHeight="1" x14ac:dyDescent="0.2">
      <c r="B43" s="37" t="s">
        <v>65</v>
      </c>
      <c r="C43" s="27"/>
      <c r="D43" s="27"/>
      <c r="E43" s="27">
        <v>5.6780716367500004</v>
      </c>
      <c r="F43" s="27"/>
      <c r="G43" s="27"/>
      <c r="H43" s="137">
        <v>5.6780716367500004</v>
      </c>
      <c r="I43" s="79"/>
    </row>
    <row r="44" spans="2:9" ht="17.100000000000001" customHeight="1" x14ac:dyDescent="0.2">
      <c r="B44" s="37" t="s">
        <v>51</v>
      </c>
      <c r="C44" s="27"/>
      <c r="D44" s="27"/>
      <c r="E44" s="27">
        <v>4.0833954382500002</v>
      </c>
      <c r="F44" s="27"/>
      <c r="G44" s="27"/>
      <c r="H44" s="137">
        <v>4.0833954382500002</v>
      </c>
      <c r="I44" s="79"/>
    </row>
    <row r="45" spans="2:9" ht="17.100000000000001" customHeight="1" x14ac:dyDescent="0.2">
      <c r="B45" s="37" t="s">
        <v>66</v>
      </c>
      <c r="C45" s="27"/>
      <c r="D45" s="27"/>
      <c r="E45" s="27">
        <v>4.0610174612499996</v>
      </c>
      <c r="F45" s="27"/>
      <c r="G45" s="27"/>
      <c r="H45" s="137">
        <v>4.0610174612499996</v>
      </c>
      <c r="I45" s="79"/>
    </row>
    <row r="46" spans="2:9" ht="17.100000000000001" customHeight="1" x14ac:dyDescent="0.2">
      <c r="B46" s="37" t="s">
        <v>61</v>
      </c>
      <c r="C46" s="27"/>
      <c r="D46" s="27"/>
      <c r="E46" s="27">
        <v>0.99327278915000006</v>
      </c>
      <c r="F46" s="27">
        <v>1.9028215086137121</v>
      </c>
      <c r="G46" s="27"/>
      <c r="H46" s="137">
        <v>2.8960942977637121</v>
      </c>
      <c r="I46" s="79"/>
    </row>
    <row r="47" spans="2:9" ht="17.100000000000001" customHeight="1" x14ac:dyDescent="0.2">
      <c r="B47" s="37" t="s">
        <v>68</v>
      </c>
      <c r="C47" s="27"/>
      <c r="D47" s="27"/>
      <c r="E47" s="27">
        <v>1.5912550025000001</v>
      </c>
      <c r="F47" s="27"/>
      <c r="G47" s="27"/>
      <c r="H47" s="137">
        <v>1.5912550025000001</v>
      </c>
      <c r="I47" s="79"/>
    </row>
    <row r="48" spans="2:9" ht="17.100000000000001" customHeight="1" x14ac:dyDescent="0.2">
      <c r="B48" s="138" t="s">
        <v>1</v>
      </c>
      <c r="C48" s="137">
        <f t="shared" ref="C48:H48" si="2">SUM(C36:C47)</f>
        <v>63.157394266200001</v>
      </c>
      <c r="D48" s="137">
        <f t="shared" si="2"/>
        <v>56.564531637199998</v>
      </c>
      <c r="E48" s="137">
        <f t="shared" si="2"/>
        <v>69.895122184650006</v>
      </c>
      <c r="F48" s="137">
        <f t="shared" si="2"/>
        <v>11.423983734390873</v>
      </c>
      <c r="G48" s="137">
        <f t="shared" si="2"/>
        <v>8.425399737227135</v>
      </c>
      <c r="H48" s="137">
        <f t="shared" si="2"/>
        <v>209.466431559668</v>
      </c>
      <c r="I48" s="79"/>
    </row>
    <row r="49" spans="2:10" ht="17.100000000000001" customHeight="1" x14ac:dyDescent="0.2">
      <c r="B49" s="252" t="s">
        <v>19</v>
      </c>
      <c r="C49" s="252"/>
      <c r="D49" s="252"/>
      <c r="E49" s="252"/>
      <c r="F49" s="252"/>
      <c r="G49" s="252"/>
      <c r="H49" s="252"/>
      <c r="I49" s="79"/>
    </row>
    <row r="50" spans="2:10" ht="17.100000000000001" customHeight="1" x14ac:dyDescent="0.2">
      <c r="B50" s="37" t="s">
        <v>57</v>
      </c>
      <c r="C50" s="27">
        <v>97.259711456699989</v>
      </c>
      <c r="D50" s="27">
        <v>190.9701253657</v>
      </c>
      <c r="E50" s="27">
        <v>335.6837251659</v>
      </c>
      <c r="F50" s="27">
        <v>19.581863054947966</v>
      </c>
      <c r="G50" s="27">
        <v>11.66941730344162</v>
      </c>
      <c r="H50" s="137">
        <v>655.16484234668962</v>
      </c>
      <c r="I50" s="79"/>
    </row>
    <row r="51" spans="2:10" ht="17.100000000000001" customHeight="1" x14ac:dyDescent="0.2">
      <c r="B51" s="37" t="s">
        <v>54</v>
      </c>
      <c r="C51" s="27">
        <v>101.5622520977</v>
      </c>
      <c r="D51" s="27">
        <v>110.1975406736</v>
      </c>
      <c r="E51" s="27">
        <v>168.96383116465</v>
      </c>
      <c r="F51" s="27">
        <v>5.6822720838047776</v>
      </c>
      <c r="G51" s="27">
        <v>12.335164788849999</v>
      </c>
      <c r="H51" s="137">
        <v>398.74106080860474</v>
      </c>
      <c r="I51" s="79"/>
    </row>
    <row r="52" spans="2:10" ht="17.100000000000001" customHeight="1" x14ac:dyDescent="0.2">
      <c r="B52" s="37" t="s">
        <v>124</v>
      </c>
      <c r="C52" s="27">
        <v>353.58256391500004</v>
      </c>
      <c r="D52" s="27">
        <v>7.8651669337000003</v>
      </c>
      <c r="E52" s="27">
        <v>2.2994454755999998</v>
      </c>
      <c r="F52" s="27"/>
      <c r="G52" s="27"/>
      <c r="H52" s="137">
        <v>363.74717632430009</v>
      </c>
      <c r="I52" s="79"/>
    </row>
    <row r="53" spans="2:10" ht="17.100000000000001" customHeight="1" x14ac:dyDescent="0.2">
      <c r="B53" s="37" t="s">
        <v>67</v>
      </c>
      <c r="C53" s="27">
        <v>32.891927484600004</v>
      </c>
      <c r="D53" s="27">
        <v>16.095019535700001</v>
      </c>
      <c r="E53" s="27">
        <v>201.77276001535</v>
      </c>
      <c r="F53" s="27">
        <v>2.7602165485626116</v>
      </c>
      <c r="G53" s="27"/>
      <c r="H53" s="137">
        <v>253.51992358421262</v>
      </c>
      <c r="I53" s="79"/>
    </row>
    <row r="54" spans="2:10" ht="17.100000000000001" customHeight="1" x14ac:dyDescent="0.2">
      <c r="B54" s="37" t="s">
        <v>53</v>
      </c>
      <c r="C54" s="27">
        <v>3.9838570607000001</v>
      </c>
      <c r="D54" s="27">
        <v>64.262557322399999</v>
      </c>
      <c r="E54" s="27">
        <v>112.3338243115</v>
      </c>
      <c r="F54" s="27">
        <v>0.6091188693642714</v>
      </c>
      <c r="G54" s="27">
        <v>6.3915185785820192</v>
      </c>
      <c r="H54" s="137">
        <v>187.58087614254629</v>
      </c>
      <c r="I54" s="79"/>
    </row>
    <row r="55" spans="2:10" ht="17.100000000000001" customHeight="1" x14ac:dyDescent="0.2">
      <c r="B55" s="37" t="s">
        <v>52</v>
      </c>
      <c r="C55" s="27">
        <v>72.028616926200002</v>
      </c>
      <c r="D55" s="27">
        <v>31.9239156368</v>
      </c>
      <c r="E55" s="27">
        <v>59.648964264899995</v>
      </c>
      <c r="F55" s="27"/>
      <c r="G55" s="27"/>
      <c r="H55" s="137">
        <v>163.60149682790001</v>
      </c>
      <c r="I55" s="79"/>
    </row>
    <row r="56" spans="2:10" ht="17.100000000000001" customHeight="1" x14ac:dyDescent="0.2">
      <c r="B56" s="37" t="s">
        <v>51</v>
      </c>
      <c r="C56" s="27"/>
      <c r="D56" s="27">
        <v>10.986356191100001</v>
      </c>
      <c r="E56" s="27">
        <v>92.923518429149993</v>
      </c>
      <c r="F56" s="27"/>
      <c r="G56" s="27">
        <v>3.0034117535695186</v>
      </c>
      <c r="H56" s="137">
        <v>106.91328637381952</v>
      </c>
      <c r="I56" s="79"/>
    </row>
    <row r="57" spans="2:10" ht="17.100000000000001" customHeight="1" x14ac:dyDescent="0.2">
      <c r="B57" s="37" t="s">
        <v>61</v>
      </c>
      <c r="C57" s="27">
        <v>1.2724454424</v>
      </c>
      <c r="D57" s="27">
        <v>15.1588735605</v>
      </c>
      <c r="E57" s="27">
        <v>76.502230517300006</v>
      </c>
      <c r="F57" s="27">
        <v>4.1926322397318083</v>
      </c>
      <c r="G57" s="27">
        <v>3.1394564465113728</v>
      </c>
      <c r="H57" s="137">
        <v>100.26563820644319</v>
      </c>
      <c r="I57" s="79"/>
    </row>
    <row r="58" spans="2:10" ht="17.100000000000001" customHeight="1" x14ac:dyDescent="0.2">
      <c r="B58" s="37" t="s">
        <v>145</v>
      </c>
      <c r="C58" s="27"/>
      <c r="D58" s="27">
        <v>39.540174686500002</v>
      </c>
      <c r="E58" s="27">
        <v>47.447679371299998</v>
      </c>
      <c r="F58" s="27"/>
      <c r="G58" s="27">
        <v>6.3571443999703687</v>
      </c>
      <c r="H58" s="137">
        <v>93.344998457770373</v>
      </c>
      <c r="I58" s="79"/>
    </row>
    <row r="59" spans="2:10" ht="17.100000000000001" customHeight="1" x14ac:dyDescent="0.2">
      <c r="B59" s="37" t="s">
        <v>68</v>
      </c>
      <c r="C59" s="27"/>
      <c r="D59" s="27"/>
      <c r="E59" s="27">
        <v>18.996450703499999</v>
      </c>
      <c r="F59" s="27">
        <v>3.1365766889055418</v>
      </c>
      <c r="G59" s="27">
        <v>7.2565208014276106</v>
      </c>
      <c r="H59" s="137">
        <v>29.389548193833154</v>
      </c>
      <c r="I59" s="79"/>
    </row>
    <row r="60" spans="2:10" ht="17.100000000000001" customHeight="1" x14ac:dyDescent="0.2">
      <c r="B60" s="37" t="s">
        <v>66</v>
      </c>
      <c r="C60" s="27">
        <v>1.4812012460499999</v>
      </c>
      <c r="D60" s="27">
        <v>3.1960269899</v>
      </c>
      <c r="E60" s="27">
        <v>20.815169558699999</v>
      </c>
      <c r="F60" s="27"/>
      <c r="G60" s="27">
        <v>1.7239523006971536</v>
      </c>
      <c r="H60" s="137">
        <v>27.216350095347153</v>
      </c>
      <c r="I60" s="79"/>
    </row>
    <row r="61" spans="2:10" ht="17.100000000000001" customHeight="1" x14ac:dyDescent="0.2">
      <c r="B61" s="37" t="s">
        <v>65</v>
      </c>
      <c r="C61" s="27">
        <v>0.73799943925</v>
      </c>
      <c r="D61" s="27">
        <v>0.8034849074</v>
      </c>
      <c r="E61" s="27">
        <v>18.938671427900097</v>
      </c>
      <c r="F61" s="27"/>
      <c r="G61" s="27"/>
      <c r="H61" s="137">
        <v>20.480155774550102</v>
      </c>
      <c r="I61" s="79"/>
    </row>
    <row r="62" spans="2:10" ht="17.100000000000001" customHeight="1" x14ac:dyDescent="0.2">
      <c r="B62" s="37" t="s">
        <v>58</v>
      </c>
      <c r="C62" s="27"/>
      <c r="D62" s="27"/>
      <c r="E62" s="27">
        <v>0.79016527879999998</v>
      </c>
      <c r="F62" s="27"/>
      <c r="G62" s="27"/>
      <c r="H62" s="137">
        <v>0.79016527879999998</v>
      </c>
      <c r="I62" s="79"/>
    </row>
    <row r="63" spans="2:10" ht="17.100000000000001" customHeight="1" x14ac:dyDescent="0.2">
      <c r="B63" s="138" t="s">
        <v>1</v>
      </c>
      <c r="C63" s="137">
        <f>SUM(C50:C62)</f>
        <v>664.80057506859998</v>
      </c>
      <c r="D63" s="137">
        <f>SUM(D50:D62)</f>
        <v>490.99924180330004</v>
      </c>
      <c r="E63" s="137">
        <f>SUM(E50:E62)</f>
        <v>1157.11643568455</v>
      </c>
      <c r="F63" s="137">
        <f>SUM(F50:F62)</f>
        <v>35.962679485316976</v>
      </c>
      <c r="G63" s="137">
        <f>SUM(G50:G62)</f>
        <v>51.876586373049669</v>
      </c>
      <c r="H63" s="137">
        <v>2400.75551841482</v>
      </c>
      <c r="I63" s="79"/>
      <c r="J63" s="126"/>
    </row>
    <row r="66" spans="1:1" s="92" customFormat="1" ht="17.100000000000001" customHeight="1" x14ac:dyDescent="0.2">
      <c r="A66" s="161" t="s">
        <v>400</v>
      </c>
    </row>
  </sheetData>
  <mergeCells count="8">
    <mergeCell ref="C4:E4"/>
    <mergeCell ref="F4:G4"/>
    <mergeCell ref="H4:H5"/>
    <mergeCell ref="B49:H49"/>
    <mergeCell ref="B35:H35"/>
    <mergeCell ref="B21:H21"/>
    <mergeCell ref="B7:H7"/>
    <mergeCell ref="B4:B6"/>
  </mergeCells>
  <phoneticPr fontId="23" type="noConversion"/>
  <hyperlinks>
    <hyperlink ref="A66" location="Index!A1" display="Return to Index Tab"/>
  </hyperlinks>
  <pageMargins left="0.75" right="0.75" top="1" bottom="1" header="0.5" footer="0.5"/>
  <pageSetup paperSize="9" scale="51" orientation="portrait"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zoomScale="80" zoomScaleNormal="80" workbookViewId="0">
      <selection activeCell="A33" sqref="A33"/>
    </sheetView>
  </sheetViews>
  <sheetFormatPr defaultRowHeight="17.100000000000001" customHeight="1" x14ac:dyDescent="0.2"/>
  <cols>
    <col min="1" max="1" width="18.625" style="141" customWidth="1"/>
    <col min="2" max="2" width="53" style="140" customWidth="1"/>
    <col min="3" max="53" width="15.625" style="141" customWidth="1"/>
    <col min="54" max="16384" width="9" style="141"/>
  </cols>
  <sheetData>
    <row r="1" spans="1:45" ht="17.100000000000001" customHeight="1" x14ac:dyDescent="0.2">
      <c r="A1" s="139"/>
    </row>
    <row r="2" spans="1:45" ht="17.100000000000001" customHeight="1" x14ac:dyDescent="0.2">
      <c r="A2" s="201" t="s">
        <v>394</v>
      </c>
      <c r="B2" s="81" t="s">
        <v>395</v>
      </c>
    </row>
    <row r="4" spans="1:45" ht="17.100000000000001" customHeight="1" x14ac:dyDescent="0.2">
      <c r="B4" s="142" t="s">
        <v>21</v>
      </c>
      <c r="C4" s="143" t="s">
        <v>408</v>
      </c>
      <c r="D4" s="143" t="s">
        <v>39</v>
      </c>
      <c r="E4" s="143" t="s">
        <v>40</v>
      </c>
      <c r="F4" s="143" t="s">
        <v>41</v>
      </c>
      <c r="G4" s="143" t="s">
        <v>42</v>
      </c>
      <c r="H4" s="143" t="s">
        <v>43</v>
      </c>
      <c r="I4" s="143" t="s">
        <v>44</v>
      </c>
      <c r="J4" s="143" t="s">
        <v>45</v>
      </c>
      <c r="K4" s="143" t="s">
        <v>46</v>
      </c>
      <c r="L4" s="144" t="s">
        <v>47</v>
      </c>
      <c r="M4" s="144"/>
      <c r="N4" s="143" t="s">
        <v>408</v>
      </c>
      <c r="O4" s="143" t="s">
        <v>39</v>
      </c>
      <c r="P4" s="143" t="s">
        <v>40</v>
      </c>
      <c r="Q4" s="143" t="s">
        <v>41</v>
      </c>
      <c r="R4" s="143" t="s">
        <v>42</v>
      </c>
      <c r="S4" s="143" t="s">
        <v>43</v>
      </c>
      <c r="T4" s="143" t="s">
        <v>44</v>
      </c>
      <c r="U4" s="143" t="s">
        <v>45</v>
      </c>
      <c r="V4" s="143" t="s">
        <v>46</v>
      </c>
      <c r="W4" s="144" t="s">
        <v>47</v>
      </c>
      <c r="X4" s="144"/>
      <c r="Y4" s="143" t="s">
        <v>408</v>
      </c>
      <c r="Z4" s="143" t="s">
        <v>39</v>
      </c>
      <c r="AA4" s="143" t="s">
        <v>40</v>
      </c>
      <c r="AB4" s="143" t="s">
        <v>41</v>
      </c>
      <c r="AC4" s="143" t="s">
        <v>42</v>
      </c>
      <c r="AD4" s="143" t="s">
        <v>43</v>
      </c>
      <c r="AE4" s="143" t="s">
        <v>44</v>
      </c>
      <c r="AF4" s="143" t="s">
        <v>45</v>
      </c>
      <c r="AG4" s="143" t="s">
        <v>46</v>
      </c>
      <c r="AH4" s="144" t="s">
        <v>47</v>
      </c>
      <c r="AI4" s="144"/>
      <c r="AJ4" s="143" t="s">
        <v>408</v>
      </c>
      <c r="AK4" s="143" t="s">
        <v>39</v>
      </c>
      <c r="AL4" s="143" t="s">
        <v>40</v>
      </c>
      <c r="AM4" s="143" t="s">
        <v>41</v>
      </c>
      <c r="AN4" s="143" t="s">
        <v>42</v>
      </c>
      <c r="AO4" s="143" t="s">
        <v>43</v>
      </c>
      <c r="AP4" s="143" t="s">
        <v>44</v>
      </c>
      <c r="AQ4" s="143" t="s">
        <v>45</v>
      </c>
      <c r="AR4" s="143" t="s">
        <v>46</v>
      </c>
      <c r="AS4" s="143" t="s">
        <v>47</v>
      </c>
    </row>
    <row r="5" spans="1:45" ht="17.100000000000001" customHeight="1" x14ac:dyDescent="0.2">
      <c r="B5" s="142" t="s">
        <v>175</v>
      </c>
      <c r="C5" s="145">
        <v>109.031166122421</v>
      </c>
      <c r="D5" s="145">
        <v>109.031166122421</v>
      </c>
      <c r="E5" s="145">
        <f>D5+D6</f>
        <v>118.57645570327063</v>
      </c>
      <c r="F5" s="145">
        <f>E5+E6</f>
        <v>128.12174528412024</v>
      </c>
      <c r="G5" s="145">
        <v>138.50849897265701</v>
      </c>
      <c r="H5" s="145">
        <f>G5+G6</f>
        <v>160.39512667288807</v>
      </c>
      <c r="I5" s="145">
        <f>H5+H6</f>
        <v>182.28175437311913</v>
      </c>
      <c r="J5" s="145">
        <v>205.08557265766109</v>
      </c>
      <c r="K5" s="145">
        <f>J5+J6</f>
        <v>235.36459924004285</v>
      </c>
      <c r="L5" s="145">
        <v>260.10000000000002</v>
      </c>
      <c r="M5" s="145"/>
      <c r="N5" s="145"/>
      <c r="O5" s="145"/>
      <c r="P5" s="145"/>
      <c r="Q5" s="145"/>
      <c r="R5" s="145"/>
      <c r="S5" s="145"/>
      <c r="T5" s="145"/>
      <c r="U5" s="145"/>
      <c r="V5" s="145"/>
      <c r="W5" s="145"/>
      <c r="X5" s="145"/>
      <c r="Y5" s="145"/>
      <c r="Z5" s="145"/>
      <c r="AA5" s="145"/>
      <c r="AB5" s="145"/>
      <c r="AC5" s="145"/>
      <c r="AD5" s="145"/>
      <c r="AE5" s="145"/>
      <c r="AF5" s="146"/>
      <c r="AG5" s="146"/>
      <c r="AH5" s="146"/>
      <c r="AI5" s="146"/>
      <c r="AJ5" s="145"/>
      <c r="AK5" s="145"/>
      <c r="AL5" s="145"/>
      <c r="AM5" s="145"/>
      <c r="AN5" s="145"/>
      <c r="AO5" s="145"/>
      <c r="AP5" s="145"/>
      <c r="AQ5" s="146"/>
      <c r="AR5" s="146"/>
      <c r="AS5" s="146"/>
    </row>
    <row r="6" spans="1:45" ht="17.100000000000001" customHeight="1" x14ac:dyDescent="0.2">
      <c r="B6" s="142" t="s">
        <v>131</v>
      </c>
      <c r="C6" s="145"/>
      <c r="D6" s="145">
        <v>9.5452895808496194</v>
      </c>
      <c r="E6" s="145">
        <v>9.5452895808496194</v>
      </c>
      <c r="F6" s="145">
        <v>9.5452895808496194</v>
      </c>
      <c r="G6" s="145">
        <v>21.886627700231063</v>
      </c>
      <c r="H6" s="145">
        <v>21.886627700231063</v>
      </c>
      <c r="I6" s="145">
        <v>21.886627700231063</v>
      </c>
      <c r="J6" s="145">
        <v>30.279026582381753</v>
      </c>
      <c r="K6" s="145">
        <v>30.279026582381753</v>
      </c>
      <c r="L6" s="145">
        <v>33.067777100233464</v>
      </c>
      <c r="M6" s="145"/>
      <c r="N6" s="145"/>
      <c r="O6" s="145"/>
      <c r="P6" s="145"/>
      <c r="Q6" s="145"/>
      <c r="R6" s="145"/>
      <c r="S6" s="145"/>
      <c r="T6" s="145"/>
      <c r="U6" s="145"/>
      <c r="V6" s="145"/>
      <c r="W6" s="145"/>
      <c r="X6" s="145"/>
      <c r="Y6" s="145"/>
      <c r="Z6" s="145"/>
      <c r="AA6" s="145"/>
      <c r="AB6" s="145"/>
      <c r="AC6" s="145"/>
      <c r="AD6" s="145"/>
      <c r="AE6" s="145"/>
      <c r="AF6" s="142"/>
      <c r="AG6" s="142"/>
      <c r="AH6" s="142"/>
      <c r="AI6" s="142"/>
      <c r="AJ6" s="145"/>
      <c r="AK6" s="145"/>
      <c r="AL6" s="145"/>
      <c r="AM6" s="145"/>
      <c r="AN6" s="145"/>
      <c r="AO6" s="145"/>
      <c r="AP6" s="145"/>
      <c r="AQ6" s="142"/>
      <c r="AR6" s="142"/>
      <c r="AS6" s="142"/>
    </row>
    <row r="7" spans="1:45" ht="17.100000000000001" customHeight="1" x14ac:dyDescent="0.2">
      <c r="B7" s="142" t="s">
        <v>176</v>
      </c>
      <c r="C7" s="145"/>
      <c r="D7" s="146"/>
      <c r="E7" s="146"/>
      <c r="F7" s="146"/>
      <c r="G7" s="146"/>
      <c r="H7" s="146"/>
      <c r="I7" s="146"/>
      <c r="J7" s="146"/>
      <c r="K7" s="146"/>
      <c r="L7" s="146"/>
      <c r="M7" s="146"/>
      <c r="N7" s="145">
        <v>18.998146458520399</v>
      </c>
      <c r="O7" s="145">
        <v>18.998146458520399</v>
      </c>
      <c r="P7" s="145">
        <f>O7+O8</f>
        <v>19.348510831618032</v>
      </c>
      <c r="Q7" s="145">
        <f>P7+P8</f>
        <v>19.698875204715666</v>
      </c>
      <c r="R7" s="145">
        <v>20.100000000000001</v>
      </c>
      <c r="S7" s="145">
        <f>R7+R8</f>
        <v>24.90120650025267</v>
      </c>
      <c r="T7" s="145">
        <f>S7+S8</f>
        <v>29.702413000505338</v>
      </c>
      <c r="U7" s="145">
        <v>34.799999999999997</v>
      </c>
      <c r="V7" s="145">
        <f>U7+U8</f>
        <v>40.969929390050801</v>
      </c>
      <c r="W7" s="145">
        <v>44.9</v>
      </c>
      <c r="X7" s="145"/>
      <c r="Y7" s="145"/>
      <c r="Z7" s="145"/>
      <c r="AA7" s="145"/>
      <c r="AB7" s="145"/>
      <c r="AC7" s="145"/>
      <c r="AD7" s="145"/>
      <c r="AE7" s="145"/>
      <c r="AF7" s="146"/>
      <c r="AG7" s="146"/>
      <c r="AH7" s="146"/>
      <c r="AI7" s="146"/>
      <c r="AJ7" s="145"/>
      <c r="AK7" s="145"/>
      <c r="AL7" s="145"/>
      <c r="AM7" s="145"/>
      <c r="AN7" s="145"/>
      <c r="AO7" s="145"/>
      <c r="AP7" s="145"/>
      <c r="AQ7" s="146"/>
      <c r="AR7" s="146"/>
      <c r="AS7" s="146"/>
    </row>
    <row r="8" spans="1:45" ht="17.100000000000001" customHeight="1" x14ac:dyDescent="0.2">
      <c r="B8" s="142" t="s">
        <v>132</v>
      </c>
      <c r="C8" s="145"/>
      <c r="D8" s="146"/>
      <c r="E8" s="146"/>
      <c r="F8" s="146"/>
      <c r="G8" s="146"/>
      <c r="H8" s="146"/>
      <c r="I8" s="146"/>
      <c r="J8" s="146"/>
      <c r="K8" s="146"/>
      <c r="L8" s="146"/>
      <c r="M8" s="146"/>
      <c r="N8" s="145"/>
      <c r="O8" s="145">
        <v>0.3503643730976333</v>
      </c>
      <c r="P8" s="145">
        <v>0.3503643730976333</v>
      </c>
      <c r="Q8" s="145">
        <v>0.3503643730976333</v>
      </c>
      <c r="R8" s="145">
        <v>4.8012065002526665</v>
      </c>
      <c r="S8" s="145">
        <v>4.8012065002526665</v>
      </c>
      <c r="T8" s="145">
        <v>4.8012065002526665</v>
      </c>
      <c r="U8" s="145">
        <v>6.1699293900508048</v>
      </c>
      <c r="V8" s="145">
        <v>6.1699293900508048</v>
      </c>
      <c r="W8" s="145">
        <v>5.0999999999999996</v>
      </c>
      <c r="X8" s="145"/>
      <c r="Y8" s="145"/>
      <c r="Z8" s="145"/>
      <c r="AA8" s="145"/>
      <c r="AB8" s="145"/>
      <c r="AC8" s="145"/>
      <c r="AD8" s="145"/>
      <c r="AE8" s="145"/>
      <c r="AF8" s="146"/>
      <c r="AG8" s="146"/>
      <c r="AH8" s="146"/>
      <c r="AI8" s="146"/>
      <c r="AJ8" s="145"/>
      <c r="AK8" s="145"/>
      <c r="AL8" s="145"/>
      <c r="AM8" s="145"/>
      <c r="AN8" s="145"/>
      <c r="AO8" s="145"/>
      <c r="AP8" s="145"/>
      <c r="AQ8" s="146"/>
      <c r="AR8" s="146"/>
      <c r="AS8" s="146"/>
    </row>
    <row r="9" spans="1:45" ht="17.100000000000001" customHeight="1" x14ac:dyDescent="0.2">
      <c r="B9" s="142" t="s">
        <v>177</v>
      </c>
      <c r="C9" s="146"/>
      <c r="D9" s="146"/>
      <c r="E9" s="146"/>
      <c r="F9" s="146"/>
      <c r="G9" s="145"/>
      <c r="H9" s="145"/>
      <c r="I9" s="145"/>
      <c r="J9" s="146"/>
      <c r="K9" s="146"/>
      <c r="L9" s="146"/>
      <c r="M9" s="146"/>
      <c r="N9" s="145"/>
      <c r="O9" s="145"/>
      <c r="P9" s="145"/>
      <c r="Q9" s="145"/>
      <c r="R9" s="145"/>
      <c r="S9" s="145"/>
      <c r="T9" s="145"/>
      <c r="U9" s="146"/>
      <c r="V9" s="146"/>
      <c r="W9" s="146"/>
      <c r="X9" s="146"/>
      <c r="Y9" s="145">
        <v>75.356321738360307</v>
      </c>
      <c r="Z9" s="145">
        <v>75.356321738360307</v>
      </c>
      <c r="AA9" s="145">
        <f>Z9+Z10</f>
        <v>82.316587770197913</v>
      </c>
      <c r="AB9" s="145">
        <f>AA9+AA10</f>
        <v>89.276853802035518</v>
      </c>
      <c r="AC9" s="145">
        <v>97.1</v>
      </c>
      <c r="AD9" s="145">
        <f>AC9+AC10</f>
        <v>113.02506360593831</v>
      </c>
      <c r="AE9" s="145">
        <f>AD9+AD10</f>
        <v>128.95672157246509</v>
      </c>
      <c r="AF9" s="145">
        <v>145.5</v>
      </c>
      <c r="AG9" s="145">
        <f>AF9+AF10</f>
        <v>166.25663520693513</v>
      </c>
      <c r="AH9" s="145">
        <v>184.1</v>
      </c>
      <c r="AI9" s="145"/>
      <c r="AJ9" s="145"/>
      <c r="AK9" s="145"/>
      <c r="AL9" s="145"/>
      <c r="AM9" s="145"/>
      <c r="AN9" s="145"/>
      <c r="AO9" s="145"/>
      <c r="AP9" s="145"/>
      <c r="AQ9" s="146"/>
      <c r="AR9" s="146"/>
      <c r="AS9" s="146"/>
    </row>
    <row r="10" spans="1:45" ht="17.100000000000001" customHeight="1" x14ac:dyDescent="0.2">
      <c r="B10" s="142" t="s">
        <v>133</v>
      </c>
      <c r="C10" s="146"/>
      <c r="D10" s="146"/>
      <c r="E10" s="146"/>
      <c r="F10" s="146"/>
      <c r="G10" s="145"/>
      <c r="H10" s="145"/>
      <c r="I10" s="145"/>
      <c r="J10" s="146"/>
      <c r="K10" s="146"/>
      <c r="L10" s="146"/>
      <c r="M10" s="146"/>
      <c r="N10" s="145"/>
      <c r="O10" s="145"/>
      <c r="P10" s="145"/>
      <c r="Q10" s="145"/>
      <c r="R10" s="145"/>
      <c r="S10" s="145"/>
      <c r="T10" s="145"/>
      <c r="U10" s="146"/>
      <c r="V10" s="146"/>
      <c r="W10" s="146"/>
      <c r="X10" s="146"/>
      <c r="Y10" s="145"/>
      <c r="Z10" s="145">
        <v>6.9602660318376017</v>
      </c>
      <c r="AA10" s="145">
        <v>6.9602660318376017</v>
      </c>
      <c r="AB10" s="145">
        <v>6.9602660318376017</v>
      </c>
      <c r="AC10" s="145">
        <v>15.925063605938318</v>
      </c>
      <c r="AD10" s="145">
        <v>15.931657966526766</v>
      </c>
      <c r="AE10" s="145">
        <v>15.931657966526766</v>
      </c>
      <c r="AF10" s="145">
        <v>20.75663520693513</v>
      </c>
      <c r="AG10" s="145">
        <v>20.75663520693513</v>
      </c>
      <c r="AH10" s="145">
        <v>25.125509029934765</v>
      </c>
      <c r="AI10" s="145"/>
      <c r="AJ10" s="145"/>
      <c r="AK10" s="145"/>
      <c r="AL10" s="145"/>
      <c r="AM10" s="145"/>
      <c r="AN10" s="145"/>
      <c r="AO10" s="145"/>
      <c r="AP10" s="145"/>
      <c r="AQ10" s="146"/>
      <c r="AR10" s="146"/>
      <c r="AS10" s="146"/>
    </row>
    <row r="11" spans="1:45" ht="17.100000000000001" customHeight="1" x14ac:dyDescent="0.2">
      <c r="B11" s="142" t="s">
        <v>178</v>
      </c>
      <c r="C11" s="146"/>
      <c r="D11" s="146"/>
      <c r="E11" s="146"/>
      <c r="F11" s="146"/>
      <c r="G11" s="145"/>
      <c r="H11" s="145"/>
      <c r="I11" s="145"/>
      <c r="J11" s="146"/>
      <c r="K11" s="146"/>
      <c r="L11" s="146"/>
      <c r="M11" s="146"/>
      <c r="N11" s="145"/>
      <c r="O11" s="145"/>
      <c r="P11" s="145"/>
      <c r="Q11" s="145"/>
      <c r="R11" s="145"/>
      <c r="S11" s="145"/>
      <c r="T11" s="145"/>
      <c r="U11" s="146"/>
      <c r="V11" s="146"/>
      <c r="W11" s="146"/>
      <c r="X11" s="146"/>
      <c r="Y11" s="145"/>
      <c r="Z11" s="145"/>
      <c r="AA11" s="145"/>
      <c r="AB11" s="145"/>
      <c r="AC11" s="145"/>
      <c r="AD11" s="145"/>
      <c r="AE11" s="145"/>
      <c r="AF11" s="146"/>
      <c r="AG11" s="146"/>
      <c r="AH11" s="145"/>
      <c r="AI11" s="145"/>
      <c r="AJ11" s="145">
        <v>14.6766979255402</v>
      </c>
      <c r="AK11" s="145">
        <v>14.6766979255402</v>
      </c>
      <c r="AL11" s="145">
        <f>AK11+AK12</f>
        <v>16.911357101454584</v>
      </c>
      <c r="AM11" s="145">
        <f>AL11+AL12</f>
        <v>19.146016277368968</v>
      </c>
      <c r="AN11" s="145">
        <v>21.374333068735503</v>
      </c>
      <c r="AO11" s="145">
        <f>AN11+AN12</f>
        <v>22.526894310771386</v>
      </c>
      <c r="AP11" s="145">
        <f>AO11+AO12</f>
        <v>23.679455552807269</v>
      </c>
      <c r="AQ11" s="145">
        <v>24.760823264079406</v>
      </c>
      <c r="AR11" s="145">
        <v>27.797477043224834</v>
      </c>
      <c r="AS11" s="145">
        <v>31.2</v>
      </c>
    </row>
    <row r="12" spans="1:45" ht="17.100000000000001" customHeight="1" x14ac:dyDescent="0.2">
      <c r="B12" s="142" t="s">
        <v>134</v>
      </c>
      <c r="C12" s="146"/>
      <c r="D12" s="146"/>
      <c r="E12" s="146"/>
      <c r="F12" s="146"/>
      <c r="G12" s="145"/>
      <c r="H12" s="145"/>
      <c r="I12" s="145"/>
      <c r="J12" s="146"/>
      <c r="K12" s="146"/>
      <c r="L12" s="146"/>
      <c r="M12" s="146"/>
      <c r="N12" s="145"/>
      <c r="O12" s="145"/>
      <c r="P12" s="145"/>
      <c r="Q12" s="145"/>
      <c r="R12" s="145"/>
      <c r="S12" s="145"/>
      <c r="T12" s="145"/>
      <c r="U12" s="146"/>
      <c r="V12" s="146"/>
      <c r="W12" s="146"/>
      <c r="X12" s="146"/>
      <c r="Y12" s="145"/>
      <c r="Z12" s="145"/>
      <c r="AA12" s="145"/>
      <c r="AB12" s="145"/>
      <c r="AC12" s="145"/>
      <c r="AD12" s="145"/>
      <c r="AE12" s="145"/>
      <c r="AF12" s="146"/>
      <c r="AG12" s="146"/>
      <c r="AH12" s="145"/>
      <c r="AI12" s="145"/>
      <c r="AJ12" s="145"/>
      <c r="AK12" s="145">
        <v>2.234659175914385</v>
      </c>
      <c r="AL12" s="145">
        <v>2.234659175914385</v>
      </c>
      <c r="AM12" s="145">
        <v>2.234659175914385</v>
      </c>
      <c r="AN12" s="145">
        <v>1.1525612420358824</v>
      </c>
      <c r="AO12" s="145">
        <v>1.1525612420358824</v>
      </c>
      <c r="AP12" s="145">
        <v>1.1525612420358824</v>
      </c>
      <c r="AQ12" s="145">
        <v>3.3628099955411148</v>
      </c>
      <c r="AR12" s="145">
        <v>3.3628099955411148</v>
      </c>
      <c r="AS12" s="145">
        <v>2.8</v>
      </c>
    </row>
    <row r="13" spans="1:45" ht="17.100000000000001" customHeight="1" x14ac:dyDescent="0.2">
      <c r="N13" s="140"/>
      <c r="O13" s="86"/>
    </row>
    <row r="14" spans="1:45" ht="17.100000000000001" customHeight="1" x14ac:dyDescent="0.2">
      <c r="A14" s="147"/>
      <c r="B14" s="147"/>
    </row>
    <row r="15" spans="1:45" ht="17.100000000000001" customHeight="1" x14ac:dyDescent="0.2">
      <c r="A15" s="147"/>
      <c r="B15" s="147"/>
    </row>
    <row r="16" spans="1:45" ht="17.100000000000001" customHeight="1" x14ac:dyDescent="0.2">
      <c r="A16" s="200" t="s">
        <v>396</v>
      </c>
      <c r="B16" s="83" t="s">
        <v>397</v>
      </c>
    </row>
    <row r="17" spans="1:256" ht="17.100000000000001" customHeight="1" x14ac:dyDescent="0.2">
      <c r="A17" s="147"/>
      <c r="B17" s="147"/>
    </row>
    <row r="18" spans="1:256" ht="17.100000000000001" customHeight="1" x14ac:dyDescent="0.2">
      <c r="A18" s="148"/>
      <c r="B18" s="142" t="s">
        <v>21</v>
      </c>
      <c r="C18" s="149"/>
      <c r="D18" s="149" t="s">
        <v>157</v>
      </c>
      <c r="E18" s="150"/>
      <c r="F18" s="149"/>
      <c r="G18" s="149" t="s">
        <v>158</v>
      </c>
      <c r="H18" s="150"/>
      <c r="I18" s="149" t="s">
        <v>159</v>
      </c>
      <c r="J18" s="150"/>
      <c r="K18" s="151" t="s">
        <v>47</v>
      </c>
      <c r="L18" s="151"/>
      <c r="M18" s="149"/>
      <c r="N18" s="149" t="s">
        <v>157</v>
      </c>
      <c r="O18" s="150"/>
      <c r="P18" s="149"/>
      <c r="Q18" s="149" t="s">
        <v>158</v>
      </c>
      <c r="R18" s="150"/>
      <c r="S18" s="149" t="s">
        <v>159</v>
      </c>
      <c r="T18" s="150"/>
      <c r="U18" s="151" t="s">
        <v>47</v>
      </c>
      <c r="V18" s="149"/>
      <c r="W18" s="143"/>
      <c r="X18" s="149" t="s">
        <v>157</v>
      </c>
      <c r="Y18" s="150"/>
      <c r="Z18" s="143"/>
      <c r="AA18" s="149" t="s">
        <v>158</v>
      </c>
      <c r="AB18" s="150"/>
      <c r="AC18" s="149" t="s">
        <v>159</v>
      </c>
      <c r="AD18" s="150"/>
      <c r="AE18" s="151" t="s">
        <v>47</v>
      </c>
      <c r="AF18" s="149"/>
      <c r="AG18" s="144"/>
      <c r="AH18" s="149" t="s">
        <v>157</v>
      </c>
      <c r="AI18" s="150"/>
      <c r="AJ18" s="143"/>
      <c r="AK18" s="149" t="s">
        <v>158</v>
      </c>
      <c r="AL18" s="150"/>
      <c r="AM18" s="149" t="s">
        <v>159</v>
      </c>
      <c r="AN18" s="150"/>
      <c r="AO18" s="151" t="s">
        <v>47</v>
      </c>
    </row>
    <row r="19" spans="1:256" ht="17.100000000000001" customHeight="1" x14ac:dyDescent="0.2">
      <c r="A19" s="148"/>
      <c r="B19" s="142" t="s">
        <v>179</v>
      </c>
      <c r="C19" s="145">
        <v>160.35247498406693</v>
      </c>
      <c r="D19" s="145">
        <v>160.35247498406693</v>
      </c>
      <c r="E19" s="145">
        <v>160.35247498406693</v>
      </c>
      <c r="F19" s="145">
        <v>547.67442071555126</v>
      </c>
      <c r="G19" s="145">
        <v>547.67442071555126</v>
      </c>
      <c r="H19" s="145">
        <v>547.67442071555126</v>
      </c>
      <c r="I19" s="145">
        <v>353.68004753304803</v>
      </c>
      <c r="J19" s="145">
        <v>353.68004753304803</v>
      </c>
      <c r="K19" s="145">
        <v>447.9572880146477</v>
      </c>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row>
    <row r="20" spans="1:256" ht="17.100000000000001" customHeight="1" x14ac:dyDescent="0.2">
      <c r="A20" s="148"/>
      <c r="B20" s="142" t="s">
        <v>127</v>
      </c>
      <c r="C20" s="145">
        <v>68.522212919400047</v>
      </c>
      <c r="D20" s="145">
        <v>68.522212919400047</v>
      </c>
      <c r="E20" s="145">
        <v>68.522212919400047</v>
      </c>
      <c r="F20" s="145">
        <v>90.226685018116996</v>
      </c>
      <c r="G20" s="145">
        <v>90.226685018116996</v>
      </c>
      <c r="H20" s="145">
        <v>90.226685018116996</v>
      </c>
      <c r="I20" s="145">
        <v>58.6215236191006</v>
      </c>
      <c r="J20" s="145">
        <v>58.6215236191006</v>
      </c>
      <c r="K20" s="145">
        <v>145.75057327939999</v>
      </c>
      <c r="L20" s="145"/>
      <c r="M20" s="145"/>
      <c r="N20" s="145"/>
      <c r="O20" s="145"/>
      <c r="P20" s="145"/>
      <c r="Q20" s="145"/>
      <c r="R20" s="145"/>
      <c r="S20" s="145"/>
      <c r="T20" s="145"/>
      <c r="U20" s="145"/>
      <c r="V20" s="145"/>
      <c r="W20" s="152"/>
      <c r="X20" s="152"/>
      <c r="Y20" s="152"/>
      <c r="Z20" s="145"/>
      <c r="AA20" s="145"/>
      <c r="AB20" s="145"/>
      <c r="AC20" s="145"/>
      <c r="AD20" s="145"/>
      <c r="AE20" s="152"/>
      <c r="AF20" s="152"/>
      <c r="AG20" s="152"/>
      <c r="AH20" s="152"/>
      <c r="AI20" s="152"/>
      <c r="AJ20" s="152"/>
      <c r="AK20" s="152"/>
      <c r="AL20" s="152"/>
      <c r="AM20" s="152"/>
      <c r="AN20" s="152"/>
      <c r="AO20" s="152"/>
    </row>
    <row r="21" spans="1:256" ht="17.100000000000001" customHeight="1" x14ac:dyDescent="0.2">
      <c r="A21" s="148"/>
      <c r="B21" s="142" t="s">
        <v>152</v>
      </c>
      <c r="C21" s="145">
        <v>14.990833170733268</v>
      </c>
      <c r="D21" s="145">
        <v>14.990833170733268</v>
      </c>
      <c r="E21" s="145">
        <v>14.990833170733268</v>
      </c>
      <c r="F21" s="145">
        <v>21.112575374983301</v>
      </c>
      <c r="G21" s="145">
        <v>21.112575374983301</v>
      </c>
      <c r="H21" s="145">
        <v>21.112575374983301</v>
      </c>
      <c r="I21" s="145">
        <v>42.561538813700402</v>
      </c>
      <c r="J21" s="145">
        <v>42.561538813700402</v>
      </c>
      <c r="K21" s="145">
        <v>44.258370673802098</v>
      </c>
      <c r="L21" s="145"/>
      <c r="M21" s="145"/>
      <c r="N21" s="145"/>
      <c r="O21" s="145"/>
      <c r="P21" s="145"/>
      <c r="Q21" s="145"/>
      <c r="R21" s="145"/>
      <c r="S21" s="145"/>
      <c r="T21" s="145"/>
      <c r="U21" s="145"/>
      <c r="V21" s="145"/>
      <c r="W21" s="152"/>
      <c r="X21" s="152"/>
      <c r="Y21" s="152"/>
      <c r="Z21" s="145"/>
      <c r="AA21" s="145"/>
      <c r="AB21" s="145"/>
      <c r="AC21" s="145"/>
      <c r="AD21" s="145"/>
      <c r="AE21" s="152"/>
      <c r="AF21" s="152"/>
      <c r="AG21" s="152"/>
      <c r="AH21" s="152"/>
      <c r="AI21" s="152"/>
      <c r="AJ21" s="152"/>
      <c r="AK21" s="152"/>
      <c r="AL21" s="152"/>
      <c r="AM21" s="152"/>
      <c r="AN21" s="152"/>
      <c r="AO21" s="152"/>
    </row>
    <row r="22" spans="1:256" s="156" customFormat="1" ht="17.100000000000001" customHeight="1" x14ac:dyDescent="0.2">
      <c r="A22" s="153"/>
      <c r="B22" s="154" t="s">
        <v>180</v>
      </c>
      <c r="C22" s="155"/>
      <c r="D22" s="155"/>
      <c r="E22" s="155"/>
      <c r="F22" s="155"/>
      <c r="G22" s="155"/>
      <c r="H22" s="155"/>
      <c r="I22" s="155"/>
      <c r="J22" s="155"/>
      <c r="K22" s="155"/>
      <c r="L22" s="155"/>
      <c r="M22" s="155">
        <v>52.317660448016916</v>
      </c>
      <c r="N22" s="155">
        <v>52.317660448016916</v>
      </c>
      <c r="O22" s="155">
        <v>52.317660448016916</v>
      </c>
      <c r="P22" s="155">
        <v>206.19414685396634</v>
      </c>
      <c r="Q22" s="155">
        <v>206.19414685396634</v>
      </c>
      <c r="R22" s="155">
        <v>206.19414685396634</v>
      </c>
      <c r="S22" s="155">
        <v>88.801541713600287</v>
      </c>
      <c r="T22" s="155">
        <v>88.801541713600287</v>
      </c>
      <c r="U22" s="155">
        <v>256.00317906779986</v>
      </c>
      <c r="V22" s="155"/>
      <c r="W22" s="155"/>
      <c r="X22" s="155"/>
      <c r="Y22" s="155"/>
      <c r="Z22" s="155"/>
      <c r="AA22" s="155"/>
      <c r="AB22" s="155"/>
      <c r="AC22" s="155"/>
      <c r="AD22" s="155"/>
      <c r="AE22" s="155"/>
      <c r="AF22" s="155"/>
      <c r="AG22" s="155"/>
      <c r="AH22" s="155"/>
      <c r="AI22" s="155"/>
      <c r="AJ22" s="155"/>
      <c r="AK22" s="155"/>
      <c r="AL22" s="155"/>
      <c r="AM22" s="155"/>
      <c r="AN22" s="155"/>
      <c r="AO22" s="155"/>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c r="DT22" s="141"/>
      <c r="DU22" s="141"/>
      <c r="DV22" s="141"/>
      <c r="DW22" s="141"/>
      <c r="DX22" s="141"/>
      <c r="DY22" s="141"/>
      <c r="DZ22" s="141"/>
      <c r="EA22" s="141"/>
      <c r="EB22" s="141"/>
      <c r="EC22" s="141"/>
      <c r="ED22" s="141"/>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1"/>
      <c r="FG22" s="141"/>
      <c r="FH22" s="141"/>
      <c r="FI22" s="141"/>
      <c r="FJ22" s="141"/>
      <c r="FK22" s="141"/>
      <c r="FL22" s="141"/>
      <c r="FM22" s="141"/>
      <c r="FN22" s="141"/>
      <c r="FO22" s="141"/>
      <c r="FP22" s="141"/>
      <c r="FQ22" s="141"/>
      <c r="FR22" s="141"/>
      <c r="FS22" s="141"/>
      <c r="FT22" s="141"/>
      <c r="FU22" s="141"/>
      <c r="FV22" s="141"/>
      <c r="FW22" s="141"/>
      <c r="FX22" s="141"/>
      <c r="FY22" s="141"/>
      <c r="FZ22" s="141"/>
      <c r="GA22" s="141"/>
      <c r="GB22" s="141"/>
      <c r="GC22" s="141"/>
      <c r="GD22" s="141"/>
      <c r="GE22" s="141"/>
      <c r="GF22" s="141"/>
      <c r="GG22" s="141"/>
      <c r="GH22" s="141"/>
      <c r="GI22" s="141"/>
      <c r="GJ22" s="141"/>
      <c r="GK22" s="141"/>
      <c r="GL22" s="141"/>
      <c r="GM22" s="141"/>
      <c r="GN22" s="141"/>
      <c r="GO22" s="141"/>
      <c r="GP22" s="141"/>
      <c r="GQ22" s="141"/>
      <c r="GR22" s="141"/>
      <c r="GS22" s="141"/>
      <c r="GT22" s="141"/>
      <c r="GU22" s="141"/>
      <c r="GV22" s="141"/>
      <c r="GW22" s="141"/>
      <c r="GX22" s="141"/>
      <c r="GY22" s="141"/>
      <c r="GZ22" s="141"/>
      <c r="HA22" s="141"/>
      <c r="HB22" s="141"/>
      <c r="HC22" s="141"/>
      <c r="HD22" s="141"/>
      <c r="HE22" s="141"/>
      <c r="HF22" s="141"/>
      <c r="HG22" s="141"/>
      <c r="HH22" s="141"/>
      <c r="HI22" s="141"/>
      <c r="HJ22" s="141"/>
      <c r="HK22" s="141"/>
      <c r="HL22" s="141"/>
      <c r="HM22" s="141"/>
      <c r="HN22" s="141"/>
      <c r="HO22" s="141"/>
      <c r="HP22" s="141"/>
      <c r="HQ22" s="141"/>
      <c r="HR22" s="141"/>
      <c r="HS22" s="141"/>
      <c r="HT22" s="141"/>
      <c r="HU22" s="141"/>
      <c r="HV22" s="141"/>
      <c r="HW22" s="141"/>
      <c r="HX22" s="141"/>
      <c r="HY22" s="141"/>
      <c r="HZ22" s="141"/>
      <c r="IA22" s="141"/>
      <c r="IB22" s="141"/>
      <c r="IC22" s="141"/>
      <c r="ID22" s="141"/>
      <c r="IE22" s="141"/>
      <c r="IF22" s="141"/>
      <c r="IG22" s="141"/>
      <c r="IH22" s="141"/>
      <c r="II22" s="141"/>
      <c r="IJ22" s="141"/>
      <c r="IK22" s="141"/>
      <c r="IL22" s="141"/>
      <c r="IM22" s="141"/>
      <c r="IN22" s="141"/>
      <c r="IO22" s="141"/>
      <c r="IP22" s="141"/>
      <c r="IQ22" s="141"/>
      <c r="IR22" s="141"/>
      <c r="IS22" s="141"/>
      <c r="IT22" s="141"/>
      <c r="IU22" s="141"/>
      <c r="IV22" s="141"/>
    </row>
    <row r="23" spans="1:256" s="156" customFormat="1" ht="17.100000000000001" customHeight="1" x14ac:dyDescent="0.2">
      <c r="A23" s="153"/>
      <c r="B23" s="154" t="s">
        <v>128</v>
      </c>
      <c r="C23" s="155"/>
      <c r="D23" s="155"/>
      <c r="E23" s="155"/>
      <c r="F23" s="155"/>
      <c r="G23" s="155"/>
      <c r="H23" s="155"/>
      <c r="I23" s="155"/>
      <c r="J23" s="155"/>
      <c r="K23" s="155"/>
      <c r="L23" s="155"/>
      <c r="M23" s="155">
        <v>32.72820440450004</v>
      </c>
      <c r="N23" s="155">
        <v>32.72820440450004</v>
      </c>
      <c r="O23" s="155">
        <v>32.72820440450004</v>
      </c>
      <c r="P23" s="155">
        <v>62.700379451383299</v>
      </c>
      <c r="Q23" s="155">
        <v>62.700379451383299</v>
      </c>
      <c r="R23" s="155">
        <v>62.700379451383299</v>
      </c>
      <c r="S23" s="155">
        <v>31.038848663150301</v>
      </c>
      <c r="T23" s="155">
        <v>31.038848663150301</v>
      </c>
      <c r="U23" s="155">
        <v>101.8565658456</v>
      </c>
      <c r="V23" s="155"/>
      <c r="W23" s="155"/>
      <c r="X23" s="155"/>
      <c r="Y23" s="155"/>
      <c r="Z23" s="155"/>
      <c r="AA23" s="155"/>
      <c r="AB23" s="155"/>
      <c r="AC23" s="155"/>
      <c r="AD23" s="155"/>
      <c r="AE23" s="155"/>
      <c r="AF23" s="155"/>
      <c r="AG23" s="155"/>
      <c r="AH23" s="155"/>
      <c r="AI23" s="155"/>
      <c r="AJ23" s="155"/>
      <c r="AK23" s="155"/>
      <c r="AL23" s="155"/>
      <c r="AM23" s="155"/>
      <c r="AN23" s="155"/>
      <c r="AO23" s="155"/>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41"/>
      <c r="DD23" s="141"/>
      <c r="DE23" s="141"/>
      <c r="DF23" s="141"/>
      <c r="DG23" s="141"/>
      <c r="DH23" s="141"/>
      <c r="DI23" s="141"/>
      <c r="DJ23" s="141"/>
      <c r="DK23" s="141"/>
      <c r="DL23" s="141"/>
      <c r="DM23" s="141"/>
      <c r="DN23" s="141"/>
      <c r="DO23" s="141"/>
      <c r="DP23" s="141"/>
      <c r="DQ23" s="141"/>
      <c r="DR23" s="141"/>
      <c r="DS23" s="141"/>
      <c r="DT23" s="141"/>
      <c r="DU23" s="141"/>
      <c r="DV23" s="141"/>
      <c r="DW23" s="141"/>
      <c r="DX23" s="141"/>
      <c r="DY23" s="141"/>
      <c r="DZ23" s="141"/>
      <c r="EA23" s="141"/>
      <c r="EB23" s="141"/>
      <c r="EC23" s="141"/>
      <c r="ED23" s="141"/>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41"/>
      <c r="FG23" s="141"/>
      <c r="FH23" s="141"/>
      <c r="FI23" s="141"/>
      <c r="FJ23" s="141"/>
      <c r="FK23" s="141"/>
      <c r="FL23" s="141"/>
      <c r="FM23" s="141"/>
      <c r="FN23" s="141"/>
      <c r="FO23" s="141"/>
      <c r="FP23" s="141"/>
      <c r="FQ23" s="141"/>
      <c r="FR23" s="141"/>
      <c r="FS23" s="141"/>
      <c r="FT23" s="141"/>
      <c r="FU23" s="141"/>
      <c r="FV23" s="141"/>
      <c r="FW23" s="141"/>
      <c r="FX23" s="141"/>
      <c r="FY23" s="141"/>
      <c r="FZ23" s="141"/>
      <c r="GA23" s="141"/>
      <c r="GB23" s="141"/>
      <c r="GC23" s="141"/>
      <c r="GD23" s="141"/>
      <c r="GE23" s="141"/>
      <c r="GF23" s="141"/>
      <c r="GG23" s="141"/>
      <c r="GH23" s="141"/>
      <c r="GI23" s="141"/>
      <c r="GJ23" s="141"/>
      <c r="GK23" s="141"/>
      <c r="GL23" s="141"/>
      <c r="GM23" s="141"/>
      <c r="GN23" s="141"/>
      <c r="GO23" s="141"/>
      <c r="GP23" s="141"/>
      <c r="GQ23" s="141"/>
      <c r="GR23" s="141"/>
      <c r="GS23" s="141"/>
      <c r="GT23" s="141"/>
      <c r="GU23" s="141"/>
      <c r="GV23" s="141"/>
      <c r="GW23" s="141"/>
      <c r="GX23" s="141"/>
      <c r="GY23" s="141"/>
      <c r="GZ23" s="141"/>
      <c r="HA23" s="141"/>
      <c r="HB23" s="141"/>
      <c r="HC23" s="141"/>
      <c r="HD23" s="141"/>
      <c r="HE23" s="141"/>
      <c r="HF23" s="141"/>
      <c r="HG23" s="141"/>
      <c r="HH23" s="141"/>
      <c r="HI23" s="141"/>
      <c r="HJ23" s="141"/>
      <c r="HK23" s="141"/>
      <c r="HL23" s="141"/>
      <c r="HM23" s="141"/>
      <c r="HN23" s="141"/>
      <c r="HO23" s="141"/>
      <c r="HP23" s="141"/>
      <c r="HQ23" s="141"/>
      <c r="HR23" s="141"/>
      <c r="HS23" s="141"/>
      <c r="HT23" s="141"/>
      <c r="HU23" s="141"/>
      <c r="HV23" s="141"/>
      <c r="HW23" s="141"/>
      <c r="HX23" s="141"/>
      <c r="HY23" s="141"/>
      <c r="HZ23" s="141"/>
      <c r="IA23" s="141"/>
      <c r="IB23" s="141"/>
      <c r="IC23" s="141"/>
      <c r="ID23" s="141"/>
      <c r="IE23" s="141"/>
      <c r="IF23" s="141"/>
      <c r="IG23" s="141"/>
      <c r="IH23" s="141"/>
      <c r="II23" s="141"/>
      <c r="IJ23" s="141"/>
      <c r="IK23" s="141"/>
      <c r="IL23" s="141"/>
      <c r="IM23" s="141"/>
      <c r="IN23" s="141"/>
      <c r="IO23" s="141"/>
      <c r="IP23" s="141"/>
      <c r="IQ23" s="141"/>
      <c r="IR23" s="141"/>
      <c r="IS23" s="141"/>
      <c r="IT23" s="141"/>
      <c r="IU23" s="141"/>
      <c r="IV23" s="141"/>
    </row>
    <row r="24" spans="1:256" s="156" customFormat="1" ht="17.100000000000001" customHeight="1" x14ac:dyDescent="0.2">
      <c r="A24" s="153"/>
      <c r="B24" s="154" t="s">
        <v>153</v>
      </c>
      <c r="C24" s="155"/>
      <c r="D24" s="155"/>
      <c r="E24" s="155"/>
      <c r="F24" s="155"/>
      <c r="G24" s="155"/>
      <c r="H24" s="155"/>
      <c r="I24" s="155"/>
      <c r="J24" s="155"/>
      <c r="K24" s="155"/>
      <c r="L24" s="155"/>
      <c r="M24" s="155">
        <v>5.0446381894500005</v>
      </c>
      <c r="N24" s="155">
        <v>5.0446381894500005</v>
      </c>
      <c r="O24" s="155">
        <v>5.0446381894500005</v>
      </c>
      <c r="P24" s="155">
        <v>8.8581703993166698</v>
      </c>
      <c r="Q24" s="155">
        <v>8.8581703993166698</v>
      </c>
      <c r="R24" s="155">
        <v>8.8581703993166698</v>
      </c>
      <c r="S24" s="155">
        <v>11.4301468986249</v>
      </c>
      <c r="T24" s="155">
        <v>11.4301468986249</v>
      </c>
      <c r="U24" s="155">
        <v>22.0844678512501</v>
      </c>
      <c r="V24" s="155"/>
      <c r="W24" s="155"/>
      <c r="X24" s="155"/>
      <c r="Y24" s="155"/>
      <c r="Z24" s="155"/>
      <c r="AA24" s="155"/>
      <c r="AB24" s="155"/>
      <c r="AC24" s="155"/>
      <c r="AD24" s="155"/>
      <c r="AE24" s="155"/>
      <c r="AF24" s="155"/>
      <c r="AG24" s="155"/>
      <c r="AH24" s="155"/>
      <c r="AI24" s="155"/>
      <c r="AJ24" s="155"/>
      <c r="AK24" s="155"/>
      <c r="AL24" s="155"/>
      <c r="AM24" s="155"/>
      <c r="AN24" s="155"/>
      <c r="AO24" s="155"/>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c r="DQ24" s="141"/>
      <c r="DR24" s="141"/>
      <c r="DS24" s="141"/>
      <c r="DT24" s="141"/>
      <c r="DU24" s="141"/>
      <c r="DV24" s="141"/>
      <c r="DW24" s="141"/>
      <c r="DX24" s="141"/>
      <c r="DY24" s="141"/>
      <c r="DZ24" s="141"/>
      <c r="EA24" s="141"/>
      <c r="EB24" s="141"/>
      <c r="EC24" s="141"/>
      <c r="ED24" s="141"/>
      <c r="EE24" s="141"/>
      <c r="EF24" s="141"/>
      <c r="EG24" s="141"/>
      <c r="EH24" s="141"/>
      <c r="EI24" s="141"/>
      <c r="EJ24" s="141"/>
      <c r="EK24" s="141"/>
      <c r="EL24" s="141"/>
      <c r="EM24" s="141"/>
      <c r="EN24" s="141"/>
      <c r="EO24" s="141"/>
      <c r="EP24" s="141"/>
      <c r="EQ24" s="141"/>
      <c r="ER24" s="141"/>
      <c r="ES24" s="141"/>
      <c r="ET24" s="141"/>
      <c r="EU24" s="141"/>
      <c r="EV24" s="141"/>
      <c r="EW24" s="141"/>
      <c r="EX24" s="141"/>
      <c r="EY24" s="141"/>
      <c r="EZ24" s="141"/>
      <c r="FA24" s="141"/>
      <c r="FB24" s="141"/>
      <c r="FC24" s="141"/>
      <c r="FD24" s="141"/>
      <c r="FE24" s="141"/>
      <c r="FF24" s="141"/>
      <c r="FG24" s="141"/>
      <c r="FH24" s="141"/>
      <c r="FI24" s="141"/>
      <c r="FJ24" s="141"/>
      <c r="FK24" s="141"/>
      <c r="FL24" s="141"/>
      <c r="FM24" s="141"/>
      <c r="FN24" s="141"/>
      <c r="FO24" s="141"/>
      <c r="FP24" s="141"/>
      <c r="FQ24" s="141"/>
      <c r="FR24" s="141"/>
      <c r="FS24" s="141"/>
      <c r="FT24" s="141"/>
      <c r="FU24" s="141"/>
      <c r="FV24" s="141"/>
      <c r="FW24" s="141"/>
      <c r="FX24" s="141"/>
      <c r="FY24" s="141"/>
      <c r="FZ24" s="141"/>
      <c r="GA24" s="141"/>
      <c r="GB24" s="141"/>
      <c r="GC24" s="141"/>
      <c r="GD24" s="141"/>
      <c r="GE24" s="141"/>
      <c r="GF24" s="141"/>
      <c r="GG24" s="141"/>
      <c r="GH24" s="141"/>
      <c r="GI24" s="141"/>
      <c r="GJ24" s="141"/>
      <c r="GK24" s="141"/>
      <c r="GL24" s="141"/>
      <c r="GM24" s="141"/>
      <c r="GN24" s="141"/>
      <c r="GO24" s="141"/>
      <c r="GP24" s="141"/>
      <c r="GQ24" s="141"/>
      <c r="GR24" s="141"/>
      <c r="GS24" s="141"/>
      <c r="GT24" s="141"/>
      <c r="GU24" s="141"/>
      <c r="GV24" s="141"/>
      <c r="GW24" s="141"/>
      <c r="GX24" s="141"/>
      <c r="GY24" s="141"/>
      <c r="GZ24" s="141"/>
      <c r="HA24" s="141"/>
      <c r="HB24" s="141"/>
      <c r="HC24" s="141"/>
      <c r="HD24" s="141"/>
      <c r="HE24" s="141"/>
      <c r="HF24" s="141"/>
      <c r="HG24" s="141"/>
      <c r="HH24" s="141"/>
      <c r="HI24" s="141"/>
      <c r="HJ24" s="141"/>
      <c r="HK24" s="141"/>
      <c r="HL24" s="141"/>
      <c r="HM24" s="141"/>
      <c r="HN24" s="141"/>
      <c r="HO24" s="141"/>
      <c r="HP24" s="141"/>
      <c r="HQ24" s="141"/>
      <c r="HR24" s="141"/>
      <c r="HS24" s="141"/>
      <c r="HT24" s="141"/>
      <c r="HU24" s="141"/>
      <c r="HV24" s="141"/>
      <c r="HW24" s="141"/>
      <c r="HX24" s="141"/>
      <c r="HY24" s="141"/>
      <c r="HZ24" s="141"/>
      <c r="IA24" s="141"/>
      <c r="IB24" s="141"/>
      <c r="IC24" s="141"/>
      <c r="ID24" s="141"/>
      <c r="IE24" s="141"/>
      <c r="IF24" s="141"/>
      <c r="IG24" s="141"/>
      <c r="IH24" s="141"/>
      <c r="II24" s="141"/>
      <c r="IJ24" s="141"/>
      <c r="IK24" s="141"/>
      <c r="IL24" s="141"/>
      <c r="IM24" s="141"/>
      <c r="IN24" s="141"/>
      <c r="IO24" s="141"/>
      <c r="IP24" s="141"/>
      <c r="IQ24" s="141"/>
      <c r="IR24" s="141"/>
      <c r="IS24" s="141"/>
      <c r="IT24" s="141"/>
      <c r="IU24" s="141"/>
      <c r="IV24" s="141"/>
    </row>
    <row r="25" spans="1:256" ht="17.100000000000001" customHeight="1" x14ac:dyDescent="0.2">
      <c r="A25" s="148"/>
      <c r="B25" s="142" t="s">
        <v>181</v>
      </c>
      <c r="C25" s="145"/>
      <c r="D25" s="145"/>
      <c r="E25" s="145"/>
      <c r="F25" s="145"/>
      <c r="G25" s="145"/>
      <c r="H25" s="145"/>
      <c r="I25" s="145"/>
      <c r="J25" s="145"/>
      <c r="K25" s="145"/>
      <c r="L25" s="145"/>
      <c r="M25" s="145"/>
      <c r="N25" s="145"/>
      <c r="O25" s="145"/>
      <c r="P25" s="145"/>
      <c r="Q25" s="145"/>
      <c r="R25" s="145"/>
      <c r="S25" s="145"/>
      <c r="T25" s="145"/>
      <c r="U25" s="145"/>
      <c r="V25" s="145"/>
      <c r="W25" s="145">
        <v>86.068025410516668</v>
      </c>
      <c r="X25" s="145">
        <v>86.068025410516668</v>
      </c>
      <c r="Y25" s="145">
        <v>86.068025410516668</v>
      </c>
      <c r="Z25" s="145">
        <v>288.4591755311846</v>
      </c>
      <c r="AA25" s="145">
        <v>288.4591755311846</v>
      </c>
      <c r="AB25" s="145">
        <v>288.4591755311846</v>
      </c>
      <c r="AC25" s="145">
        <v>211.77520518227311</v>
      </c>
      <c r="AD25" s="145">
        <v>211.77520518227311</v>
      </c>
      <c r="AE25" s="145">
        <v>153.66365191704784</v>
      </c>
      <c r="AF25" s="145"/>
      <c r="AG25" s="145"/>
      <c r="AH25" s="145"/>
      <c r="AI25" s="145"/>
      <c r="AJ25" s="145"/>
      <c r="AK25" s="145"/>
      <c r="AL25" s="145"/>
      <c r="AM25" s="145"/>
      <c r="AN25" s="145"/>
      <c r="AO25" s="145"/>
    </row>
    <row r="26" spans="1:256" ht="17.100000000000001" customHeight="1" x14ac:dyDescent="0.2">
      <c r="A26" s="148"/>
      <c r="B26" s="142" t="s">
        <v>129</v>
      </c>
      <c r="C26" s="145"/>
      <c r="D26" s="145"/>
      <c r="E26" s="145"/>
      <c r="F26" s="145"/>
      <c r="G26" s="145"/>
      <c r="H26" s="145"/>
      <c r="I26" s="145"/>
      <c r="J26" s="145"/>
      <c r="K26" s="145"/>
      <c r="L26" s="145"/>
      <c r="M26" s="145"/>
      <c r="N26" s="145"/>
      <c r="O26" s="145"/>
      <c r="P26" s="145"/>
      <c r="Q26" s="145"/>
      <c r="R26" s="145"/>
      <c r="S26" s="145"/>
      <c r="T26" s="145"/>
      <c r="U26" s="145"/>
      <c r="V26" s="145"/>
      <c r="W26" s="145">
        <v>21.232320326016669</v>
      </c>
      <c r="X26" s="145">
        <v>21.232320326016669</v>
      </c>
      <c r="Y26" s="145">
        <v>21.232320326016669</v>
      </c>
      <c r="Z26" s="145">
        <v>19.8336551693003</v>
      </c>
      <c r="AA26" s="145">
        <v>19.8336551693003</v>
      </c>
      <c r="AB26" s="145">
        <v>19.8336551693003</v>
      </c>
      <c r="AC26" s="145">
        <v>21.5056586615753</v>
      </c>
      <c r="AD26" s="145">
        <v>21.5056586615753</v>
      </c>
      <c r="AE26" s="145">
        <v>31.419095416200101</v>
      </c>
      <c r="AF26" s="145"/>
      <c r="AG26" s="145"/>
      <c r="AH26" s="145"/>
      <c r="AI26" s="145"/>
      <c r="AJ26" s="145"/>
      <c r="AK26" s="145"/>
      <c r="AL26" s="145"/>
      <c r="AM26" s="145"/>
      <c r="AN26" s="145"/>
      <c r="AO26" s="145"/>
    </row>
    <row r="27" spans="1:256" ht="17.100000000000001" customHeight="1" x14ac:dyDescent="0.2">
      <c r="A27" s="148"/>
      <c r="B27" s="142" t="s">
        <v>154</v>
      </c>
      <c r="C27" s="145"/>
      <c r="D27" s="145"/>
      <c r="E27" s="145"/>
      <c r="F27" s="145"/>
      <c r="G27" s="145"/>
      <c r="H27" s="145"/>
      <c r="I27" s="145"/>
      <c r="J27" s="145"/>
      <c r="K27" s="145"/>
      <c r="L27" s="145"/>
      <c r="M27" s="145"/>
      <c r="N27" s="145"/>
      <c r="O27" s="145"/>
      <c r="P27" s="145"/>
      <c r="Q27" s="145"/>
      <c r="R27" s="145"/>
      <c r="S27" s="145"/>
      <c r="T27" s="145"/>
      <c r="U27" s="145"/>
      <c r="V27" s="145"/>
      <c r="W27" s="145">
        <v>8.1117959446499341</v>
      </c>
      <c r="X27" s="145">
        <v>8.1117959446499341</v>
      </c>
      <c r="Y27" s="145">
        <v>8.1117959446499341</v>
      </c>
      <c r="Z27" s="145">
        <v>10.0152180748</v>
      </c>
      <c r="AA27" s="145">
        <v>10.0152180748</v>
      </c>
      <c r="AB27" s="145">
        <v>10.0152180748</v>
      </c>
      <c r="AC27" s="145">
        <v>29.968555468375499</v>
      </c>
      <c r="AD27" s="145">
        <v>29.968555468375499</v>
      </c>
      <c r="AE27" s="145">
        <v>19.946475928902</v>
      </c>
      <c r="AF27" s="145"/>
      <c r="AG27" s="145"/>
      <c r="AH27" s="145"/>
      <c r="AI27" s="145"/>
      <c r="AJ27" s="145"/>
      <c r="AK27" s="145"/>
      <c r="AL27" s="145"/>
      <c r="AM27" s="145"/>
      <c r="AN27" s="145"/>
      <c r="AO27" s="145"/>
    </row>
    <row r="28" spans="1:256" s="160" customFormat="1" ht="17.100000000000001" customHeight="1" x14ac:dyDescent="0.2">
      <c r="A28" s="157"/>
      <c r="B28" s="158" t="s">
        <v>182</v>
      </c>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v>21.966789125533339</v>
      </c>
      <c r="AH28" s="159">
        <v>21.966789125533339</v>
      </c>
      <c r="AI28" s="159">
        <v>21.966789125533339</v>
      </c>
      <c r="AJ28" s="159">
        <v>53.021098330400285</v>
      </c>
      <c r="AK28" s="159">
        <v>53.021098330400285</v>
      </c>
      <c r="AL28" s="159">
        <v>53.021098330400285</v>
      </c>
      <c r="AM28" s="159">
        <v>53.103300637174954</v>
      </c>
      <c r="AN28" s="159">
        <v>53.103300637174954</v>
      </c>
      <c r="AO28" s="159">
        <v>38.290457029800002</v>
      </c>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1"/>
      <c r="DV28" s="141"/>
      <c r="DW28" s="141"/>
      <c r="DX28" s="141"/>
      <c r="DY28" s="141"/>
      <c r="DZ28" s="141"/>
      <c r="EA28" s="141"/>
      <c r="EB28" s="141"/>
      <c r="EC28" s="141"/>
      <c r="ED28" s="141"/>
      <c r="EE28" s="141"/>
      <c r="EF28" s="141"/>
      <c r="EG28" s="141"/>
      <c r="EH28" s="141"/>
      <c r="EI28" s="141"/>
      <c r="EJ28" s="141"/>
      <c r="EK28" s="141"/>
      <c r="EL28" s="141"/>
      <c r="EM28" s="141"/>
      <c r="EN28" s="141"/>
      <c r="EO28" s="141"/>
      <c r="EP28" s="141"/>
      <c r="EQ28" s="141"/>
      <c r="ER28" s="141"/>
      <c r="ES28" s="141"/>
      <c r="ET28" s="141"/>
      <c r="EU28" s="141"/>
      <c r="EV28" s="141"/>
      <c r="EW28" s="141"/>
      <c r="EX28" s="141"/>
      <c r="EY28" s="141"/>
      <c r="EZ28" s="141"/>
      <c r="FA28" s="141"/>
      <c r="FB28" s="141"/>
      <c r="FC28" s="141"/>
      <c r="FD28" s="141"/>
      <c r="FE28" s="141"/>
      <c r="FF28" s="141"/>
      <c r="FG28" s="141"/>
      <c r="FH28" s="141"/>
      <c r="FI28" s="141"/>
      <c r="FJ28" s="141"/>
      <c r="FK28" s="141"/>
      <c r="FL28" s="141"/>
      <c r="FM28" s="141"/>
      <c r="FN28" s="141"/>
      <c r="FO28" s="141"/>
      <c r="FP28" s="141"/>
      <c r="FQ28" s="141"/>
      <c r="FR28" s="141"/>
      <c r="FS28" s="141"/>
      <c r="FT28" s="141"/>
      <c r="FU28" s="141"/>
      <c r="FV28" s="141"/>
      <c r="FW28" s="141"/>
      <c r="FX28" s="141"/>
      <c r="FY28" s="141"/>
      <c r="FZ28" s="141"/>
      <c r="GA28" s="141"/>
      <c r="GB28" s="141"/>
      <c r="GC28" s="141"/>
      <c r="GD28" s="141"/>
      <c r="GE28" s="141"/>
      <c r="GF28" s="141"/>
      <c r="GG28" s="141"/>
      <c r="GH28" s="141"/>
      <c r="GI28" s="141"/>
      <c r="GJ28" s="141"/>
      <c r="GK28" s="141"/>
      <c r="GL28" s="141"/>
      <c r="GM28" s="141"/>
      <c r="GN28" s="141"/>
      <c r="GO28" s="141"/>
      <c r="GP28" s="141"/>
      <c r="GQ28" s="141"/>
      <c r="GR28" s="141"/>
      <c r="GS28" s="141"/>
      <c r="GT28" s="141"/>
      <c r="GU28" s="141"/>
      <c r="GV28" s="141"/>
      <c r="GW28" s="141"/>
      <c r="GX28" s="141"/>
      <c r="GY28" s="141"/>
      <c r="GZ28" s="141"/>
      <c r="HA28" s="141"/>
      <c r="HB28" s="141"/>
      <c r="HC28" s="141"/>
      <c r="HD28" s="141"/>
      <c r="HE28" s="141"/>
      <c r="HF28" s="141"/>
      <c r="HG28" s="141"/>
      <c r="HH28" s="141"/>
      <c r="HI28" s="141"/>
      <c r="HJ28" s="141"/>
      <c r="HK28" s="141"/>
      <c r="HL28" s="141"/>
      <c r="HM28" s="141"/>
      <c r="HN28" s="141"/>
      <c r="HO28" s="141"/>
      <c r="HP28" s="141"/>
      <c r="HQ28" s="141"/>
      <c r="HR28" s="141"/>
      <c r="HS28" s="141"/>
      <c r="HT28" s="141"/>
      <c r="HU28" s="141"/>
      <c r="HV28" s="141"/>
      <c r="HW28" s="141"/>
      <c r="HX28" s="141"/>
      <c r="HY28" s="141"/>
      <c r="HZ28" s="141"/>
      <c r="IA28" s="141"/>
      <c r="IB28" s="141"/>
      <c r="IC28" s="141"/>
      <c r="ID28" s="141"/>
      <c r="IE28" s="141"/>
      <c r="IF28" s="141"/>
      <c r="IG28" s="141"/>
      <c r="IH28" s="141"/>
      <c r="II28" s="141"/>
      <c r="IJ28" s="141"/>
      <c r="IK28" s="141"/>
      <c r="IL28" s="141"/>
      <c r="IM28" s="141"/>
      <c r="IN28" s="141"/>
      <c r="IO28" s="141"/>
      <c r="IP28" s="141"/>
      <c r="IQ28" s="141"/>
      <c r="IR28" s="141"/>
      <c r="IS28" s="141"/>
      <c r="IT28" s="141"/>
      <c r="IU28" s="141"/>
      <c r="IV28" s="141"/>
    </row>
    <row r="29" spans="1:256" s="160" customFormat="1" ht="17.100000000000001" customHeight="1" x14ac:dyDescent="0.2">
      <c r="A29" s="157"/>
      <c r="B29" s="158" t="s">
        <v>130</v>
      </c>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v>14.561688188883336</v>
      </c>
      <c r="AH29" s="159">
        <v>14.561688188883336</v>
      </c>
      <c r="AI29" s="159">
        <v>14.561688188883336</v>
      </c>
      <c r="AJ29" s="159">
        <v>7.6926503974333302</v>
      </c>
      <c r="AK29" s="159">
        <v>7.6926503974333302</v>
      </c>
      <c r="AL29" s="159">
        <v>7.6926503974333302</v>
      </c>
      <c r="AM29" s="159">
        <v>6.0770162943749</v>
      </c>
      <c r="AN29" s="159">
        <v>6.0770162943749</v>
      </c>
      <c r="AO29" s="159">
        <v>12.474912017599999</v>
      </c>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c r="DQ29" s="141"/>
      <c r="DR29" s="141"/>
      <c r="DS29" s="141"/>
      <c r="DT29" s="141"/>
      <c r="DU29" s="141"/>
      <c r="DV29" s="141"/>
      <c r="DW29" s="141"/>
      <c r="DX29" s="141"/>
      <c r="DY29" s="141"/>
      <c r="DZ29" s="141"/>
      <c r="EA29" s="141"/>
      <c r="EB29" s="141"/>
      <c r="EC29" s="141"/>
      <c r="ED29" s="141"/>
      <c r="EE29" s="141"/>
      <c r="EF29" s="141"/>
      <c r="EG29" s="141"/>
      <c r="EH29" s="141"/>
      <c r="EI29" s="141"/>
      <c r="EJ29" s="141"/>
      <c r="EK29" s="141"/>
      <c r="EL29" s="141"/>
      <c r="EM29" s="141"/>
      <c r="EN29" s="141"/>
      <c r="EO29" s="141"/>
      <c r="EP29" s="141"/>
      <c r="EQ29" s="141"/>
      <c r="ER29" s="141"/>
      <c r="ES29" s="141"/>
      <c r="ET29" s="141"/>
      <c r="EU29" s="141"/>
      <c r="EV29" s="141"/>
      <c r="EW29" s="141"/>
      <c r="EX29" s="141"/>
      <c r="EY29" s="141"/>
      <c r="EZ29" s="141"/>
      <c r="FA29" s="141"/>
      <c r="FB29" s="141"/>
      <c r="FC29" s="141"/>
      <c r="FD29" s="141"/>
      <c r="FE29" s="141"/>
      <c r="FF29" s="141"/>
      <c r="FG29" s="141"/>
      <c r="FH29" s="141"/>
      <c r="FI29" s="141"/>
      <c r="FJ29" s="141"/>
      <c r="FK29" s="141"/>
      <c r="FL29" s="141"/>
      <c r="FM29" s="141"/>
      <c r="FN29" s="141"/>
      <c r="FO29" s="141"/>
      <c r="FP29" s="141"/>
      <c r="FQ29" s="141"/>
      <c r="FR29" s="141"/>
      <c r="FS29" s="141"/>
      <c r="FT29" s="141"/>
      <c r="FU29" s="141"/>
      <c r="FV29" s="141"/>
      <c r="FW29" s="141"/>
      <c r="FX29" s="141"/>
      <c r="FY29" s="141"/>
      <c r="FZ29" s="141"/>
      <c r="GA29" s="141"/>
      <c r="GB29" s="141"/>
      <c r="GC29" s="141"/>
      <c r="GD29" s="141"/>
      <c r="GE29" s="141"/>
      <c r="GF29" s="141"/>
      <c r="GG29" s="141"/>
      <c r="GH29" s="141"/>
      <c r="GI29" s="141"/>
      <c r="GJ29" s="141"/>
      <c r="GK29" s="141"/>
      <c r="GL29" s="141"/>
      <c r="GM29" s="141"/>
      <c r="GN29" s="141"/>
      <c r="GO29" s="141"/>
      <c r="GP29" s="141"/>
      <c r="GQ29" s="141"/>
      <c r="GR29" s="141"/>
      <c r="GS29" s="141"/>
      <c r="GT29" s="141"/>
      <c r="GU29" s="141"/>
      <c r="GV29" s="141"/>
      <c r="GW29" s="141"/>
      <c r="GX29" s="141"/>
      <c r="GY29" s="141"/>
      <c r="GZ29" s="141"/>
      <c r="HA29" s="141"/>
      <c r="HB29" s="141"/>
      <c r="HC29" s="141"/>
      <c r="HD29" s="141"/>
      <c r="HE29" s="141"/>
      <c r="HF29" s="141"/>
      <c r="HG29" s="141"/>
      <c r="HH29" s="141"/>
      <c r="HI29" s="141"/>
      <c r="HJ29" s="141"/>
      <c r="HK29" s="141"/>
      <c r="HL29" s="141"/>
      <c r="HM29" s="141"/>
      <c r="HN29" s="141"/>
      <c r="HO29" s="141"/>
      <c r="HP29" s="141"/>
      <c r="HQ29" s="141"/>
      <c r="HR29" s="141"/>
      <c r="HS29" s="141"/>
      <c r="HT29" s="141"/>
      <c r="HU29" s="141"/>
      <c r="HV29" s="141"/>
      <c r="HW29" s="141"/>
      <c r="HX29" s="141"/>
      <c r="HY29" s="141"/>
      <c r="HZ29" s="141"/>
      <c r="IA29" s="141"/>
      <c r="IB29" s="141"/>
      <c r="IC29" s="141"/>
      <c r="ID29" s="141"/>
      <c r="IE29" s="141"/>
      <c r="IF29" s="141"/>
      <c r="IG29" s="141"/>
      <c r="IH29" s="141"/>
      <c r="II29" s="141"/>
      <c r="IJ29" s="141"/>
      <c r="IK29" s="141"/>
      <c r="IL29" s="141"/>
      <c r="IM29" s="141"/>
      <c r="IN29" s="141"/>
      <c r="IO29" s="141"/>
      <c r="IP29" s="141"/>
      <c r="IQ29" s="141"/>
      <c r="IR29" s="141"/>
      <c r="IS29" s="141"/>
      <c r="IT29" s="141"/>
      <c r="IU29" s="141"/>
      <c r="IV29" s="141"/>
    </row>
    <row r="30" spans="1:256" s="160" customFormat="1" ht="17.100000000000001" customHeight="1" x14ac:dyDescent="0.2">
      <c r="A30" s="157"/>
      <c r="B30" s="158" t="s">
        <v>155</v>
      </c>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v>1.8343990366333334</v>
      </c>
      <c r="AH30" s="159">
        <v>1.8343990366333334</v>
      </c>
      <c r="AI30" s="159">
        <v>1.8343990366333334</v>
      </c>
      <c r="AJ30" s="159">
        <v>2.2391869008666698</v>
      </c>
      <c r="AK30" s="159">
        <v>2.2391869008666698</v>
      </c>
      <c r="AL30" s="159">
        <v>2.2391869008666698</v>
      </c>
      <c r="AM30" s="159">
        <v>1.1628364467000001</v>
      </c>
      <c r="AN30" s="159">
        <v>1.1628364467000001</v>
      </c>
      <c r="AO30" s="159">
        <v>2.2274268936500001</v>
      </c>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c r="CO30" s="141"/>
      <c r="CP30" s="141"/>
      <c r="CQ30" s="141"/>
      <c r="CR30" s="141"/>
      <c r="CS30" s="141"/>
      <c r="CT30" s="141"/>
      <c r="CU30" s="141"/>
      <c r="CV30" s="141"/>
      <c r="CW30" s="141"/>
      <c r="CX30" s="141"/>
      <c r="CY30" s="141"/>
      <c r="CZ30" s="141"/>
      <c r="DA30" s="141"/>
      <c r="DB30" s="141"/>
      <c r="DC30" s="141"/>
      <c r="DD30" s="141"/>
      <c r="DE30" s="141"/>
      <c r="DF30" s="141"/>
      <c r="DG30" s="141"/>
      <c r="DH30" s="141"/>
      <c r="DI30" s="141"/>
      <c r="DJ30" s="141"/>
      <c r="DK30" s="141"/>
      <c r="DL30" s="141"/>
      <c r="DM30" s="141"/>
      <c r="DN30" s="141"/>
      <c r="DO30" s="141"/>
      <c r="DP30" s="141"/>
      <c r="DQ30" s="141"/>
      <c r="DR30" s="141"/>
      <c r="DS30" s="141"/>
      <c r="DT30" s="141"/>
      <c r="DU30" s="141"/>
      <c r="DV30" s="141"/>
      <c r="DW30" s="141"/>
      <c r="DX30" s="141"/>
      <c r="DY30" s="141"/>
      <c r="DZ30" s="141"/>
      <c r="EA30" s="141"/>
      <c r="EB30" s="141"/>
      <c r="EC30" s="141"/>
      <c r="ED30" s="141"/>
      <c r="EE30" s="141"/>
      <c r="EF30" s="141"/>
      <c r="EG30" s="141"/>
      <c r="EH30" s="141"/>
      <c r="EI30" s="141"/>
      <c r="EJ30" s="141"/>
      <c r="EK30" s="141"/>
      <c r="EL30" s="141"/>
      <c r="EM30" s="141"/>
      <c r="EN30" s="141"/>
      <c r="EO30" s="141"/>
      <c r="EP30" s="141"/>
      <c r="EQ30" s="141"/>
      <c r="ER30" s="141"/>
      <c r="ES30" s="141"/>
      <c r="ET30" s="141"/>
      <c r="EU30" s="141"/>
      <c r="EV30" s="141"/>
      <c r="EW30" s="141"/>
      <c r="EX30" s="141"/>
      <c r="EY30" s="141"/>
      <c r="EZ30" s="141"/>
      <c r="FA30" s="141"/>
      <c r="FB30" s="141"/>
      <c r="FC30" s="141"/>
      <c r="FD30" s="141"/>
      <c r="FE30" s="141"/>
      <c r="FF30" s="141"/>
      <c r="FG30" s="141"/>
      <c r="FH30" s="141"/>
      <c r="FI30" s="141"/>
      <c r="FJ30" s="141"/>
      <c r="FK30" s="141"/>
      <c r="FL30" s="141"/>
      <c r="FM30" s="141"/>
      <c r="FN30" s="141"/>
      <c r="FO30" s="141"/>
      <c r="FP30" s="141"/>
      <c r="FQ30" s="141"/>
      <c r="FR30" s="141"/>
      <c r="FS30" s="141"/>
      <c r="FT30" s="141"/>
      <c r="FU30" s="141"/>
      <c r="FV30" s="141"/>
      <c r="FW30" s="141"/>
      <c r="FX30" s="141"/>
      <c r="FY30" s="141"/>
      <c r="FZ30" s="141"/>
      <c r="GA30" s="141"/>
      <c r="GB30" s="141"/>
      <c r="GC30" s="141"/>
      <c r="GD30" s="141"/>
      <c r="GE30" s="141"/>
      <c r="GF30" s="141"/>
      <c r="GG30" s="141"/>
      <c r="GH30" s="141"/>
      <c r="GI30" s="141"/>
      <c r="GJ30" s="141"/>
      <c r="GK30" s="141"/>
      <c r="GL30" s="141"/>
      <c r="GM30" s="141"/>
      <c r="GN30" s="141"/>
      <c r="GO30" s="141"/>
      <c r="GP30" s="141"/>
      <c r="GQ30" s="141"/>
      <c r="GR30" s="141"/>
      <c r="GS30" s="141"/>
      <c r="GT30" s="141"/>
      <c r="GU30" s="141"/>
      <c r="GV30" s="141"/>
      <c r="GW30" s="141"/>
      <c r="GX30" s="141"/>
      <c r="GY30" s="141"/>
      <c r="GZ30" s="141"/>
      <c r="HA30" s="141"/>
      <c r="HB30" s="141"/>
      <c r="HC30" s="141"/>
      <c r="HD30" s="141"/>
      <c r="HE30" s="141"/>
      <c r="HF30" s="141"/>
      <c r="HG30" s="141"/>
      <c r="HH30" s="141"/>
      <c r="HI30" s="141"/>
      <c r="HJ30" s="141"/>
      <c r="HK30" s="141"/>
      <c r="HL30" s="141"/>
      <c r="HM30" s="141"/>
      <c r="HN30" s="141"/>
      <c r="HO30" s="141"/>
      <c r="HP30" s="141"/>
      <c r="HQ30" s="141"/>
      <c r="HR30" s="141"/>
      <c r="HS30" s="141"/>
      <c r="HT30" s="141"/>
      <c r="HU30" s="141"/>
      <c r="HV30" s="141"/>
      <c r="HW30" s="141"/>
      <c r="HX30" s="141"/>
      <c r="HY30" s="141"/>
      <c r="HZ30" s="141"/>
      <c r="IA30" s="141"/>
      <c r="IB30" s="141"/>
      <c r="IC30" s="141"/>
      <c r="ID30" s="141"/>
      <c r="IE30" s="141"/>
      <c r="IF30" s="141"/>
      <c r="IG30" s="141"/>
      <c r="IH30" s="141"/>
      <c r="II30" s="141"/>
      <c r="IJ30" s="141"/>
      <c r="IK30" s="141"/>
      <c r="IL30" s="141"/>
      <c r="IM30" s="141"/>
      <c r="IN30" s="141"/>
      <c r="IO30" s="141"/>
      <c r="IP30" s="141"/>
      <c r="IQ30" s="141"/>
      <c r="IR30" s="141"/>
      <c r="IS30" s="141"/>
      <c r="IT30" s="141"/>
      <c r="IU30" s="141"/>
      <c r="IV30" s="141"/>
    </row>
    <row r="31" spans="1:256" ht="17.100000000000001" customHeight="1" x14ac:dyDescent="0.2">
      <c r="A31" s="147"/>
      <c r="B31" s="147"/>
    </row>
    <row r="32" spans="1:256" ht="17.100000000000001" customHeight="1" x14ac:dyDescent="0.2">
      <c r="B32" s="141"/>
      <c r="F32" s="140"/>
    </row>
    <row r="33" spans="1:6" ht="17.100000000000001" customHeight="1" x14ac:dyDescent="0.2">
      <c r="A33" s="161" t="s">
        <v>400</v>
      </c>
      <c r="B33" s="141"/>
      <c r="F33" s="140"/>
    </row>
  </sheetData>
  <hyperlinks>
    <hyperlink ref="A33" location="Index!A1" display="Return to Index Ta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9"/>
  <sheetViews>
    <sheetView showGridLines="0" topLeftCell="A3" zoomScale="80" zoomScaleNormal="80" workbookViewId="0">
      <selection activeCell="B36" sqref="B36"/>
    </sheetView>
  </sheetViews>
  <sheetFormatPr defaultColWidth="8.75" defaultRowHeight="17.100000000000001" customHeight="1" x14ac:dyDescent="0.2"/>
  <cols>
    <col min="1" max="1" width="11.625" style="5" customWidth="1"/>
    <col min="2" max="2" width="60.5" style="5" customWidth="1"/>
    <col min="3" max="4" width="14.625" style="92" customWidth="1"/>
    <col min="5" max="5" width="16.5" style="92" bestFit="1" customWidth="1"/>
    <col min="6" max="6" width="14.625" style="5" customWidth="1"/>
    <col min="7" max="10" width="8.75" style="5"/>
    <col min="11" max="14" width="8.75" style="5" customWidth="1"/>
    <col min="15" max="16384" width="8.75" style="5"/>
  </cols>
  <sheetData>
    <row r="2" spans="1:7" s="109" customFormat="1" ht="17.100000000000001" customHeight="1" x14ac:dyDescent="0.2">
      <c r="A2" s="111" t="s">
        <v>72</v>
      </c>
      <c r="B2" s="109" t="s">
        <v>252</v>
      </c>
    </row>
    <row r="3" spans="1:7" ht="17.100000000000001" customHeight="1" x14ac:dyDescent="0.2">
      <c r="B3" s="92"/>
    </row>
    <row r="4" spans="1:7" ht="49.5" customHeight="1" x14ac:dyDescent="0.2">
      <c r="A4" s="79"/>
      <c r="B4" s="48"/>
      <c r="C4" s="10" t="s">
        <v>100</v>
      </c>
      <c r="D4" s="10" t="s">
        <v>173</v>
      </c>
      <c r="E4" s="10" t="s">
        <v>244</v>
      </c>
      <c r="F4" s="10" t="s">
        <v>151</v>
      </c>
      <c r="G4" s="79"/>
    </row>
    <row r="5" spans="1:7" s="92" customFormat="1" ht="20.100000000000001" customHeight="1" x14ac:dyDescent="0.2">
      <c r="A5" s="79"/>
      <c r="B5" s="219" t="s">
        <v>102</v>
      </c>
      <c r="C5" s="219"/>
      <c r="D5" s="219"/>
      <c r="E5" s="219"/>
      <c r="F5" s="219"/>
      <c r="G5" s="79"/>
    </row>
    <row r="6" spans="1:7" s="92" customFormat="1" ht="20.100000000000001" customHeight="1" x14ac:dyDescent="0.2">
      <c r="A6" s="79"/>
      <c r="B6" s="65" t="s">
        <v>125</v>
      </c>
      <c r="C6" s="49" t="s">
        <v>110</v>
      </c>
      <c r="D6" s="50" t="s">
        <v>48</v>
      </c>
      <c r="E6" s="50" t="s">
        <v>48</v>
      </c>
      <c r="F6" s="50" t="s">
        <v>48</v>
      </c>
      <c r="G6" s="79"/>
    </row>
    <row r="7" spans="1:7" s="92" customFormat="1" ht="20.100000000000001" customHeight="1" x14ac:dyDescent="0.2">
      <c r="A7" s="79"/>
      <c r="B7" s="220" t="s">
        <v>126</v>
      </c>
      <c r="C7" s="220"/>
      <c r="D7" s="220"/>
      <c r="E7" s="220"/>
      <c r="F7" s="220"/>
      <c r="G7" s="79"/>
    </row>
    <row r="8" spans="1:7" s="92" customFormat="1" ht="20.100000000000001" customHeight="1" x14ac:dyDescent="0.2">
      <c r="A8" s="79"/>
      <c r="B8" s="3" t="s">
        <v>216</v>
      </c>
      <c r="C8" s="11" t="s">
        <v>48</v>
      </c>
      <c r="D8" s="1" t="s">
        <v>110</v>
      </c>
      <c r="E8" s="11" t="s">
        <v>48</v>
      </c>
      <c r="F8" s="11" t="s">
        <v>48</v>
      </c>
      <c r="G8" s="79"/>
    </row>
    <row r="9" spans="1:7" s="92" customFormat="1" ht="20.100000000000001" customHeight="1" x14ac:dyDescent="0.2">
      <c r="A9" s="79"/>
      <c r="B9" s="3" t="s">
        <v>220</v>
      </c>
      <c r="C9" s="1" t="s">
        <v>110</v>
      </c>
      <c r="D9" s="11" t="s">
        <v>48</v>
      </c>
      <c r="E9" s="11" t="s">
        <v>48</v>
      </c>
      <c r="F9" s="11" t="s">
        <v>48</v>
      </c>
      <c r="G9" s="79"/>
    </row>
    <row r="10" spans="1:7" s="92" customFormat="1" ht="20.100000000000001" customHeight="1" x14ac:dyDescent="0.2">
      <c r="A10" s="79"/>
      <c r="B10" s="3" t="s">
        <v>221</v>
      </c>
      <c r="C10" s="1" t="s">
        <v>110</v>
      </c>
      <c r="D10" s="11" t="s">
        <v>48</v>
      </c>
      <c r="E10" s="11" t="s">
        <v>48</v>
      </c>
      <c r="F10" s="11" t="s">
        <v>48</v>
      </c>
      <c r="G10" s="79"/>
    </row>
    <row r="11" spans="1:7" s="92" customFormat="1" ht="20.100000000000001" customHeight="1" x14ac:dyDescent="0.2">
      <c r="A11" s="79"/>
      <c r="B11" s="3" t="s">
        <v>190</v>
      </c>
      <c r="C11" s="11" t="s">
        <v>48</v>
      </c>
      <c r="D11" s="1" t="s">
        <v>110</v>
      </c>
      <c r="E11" s="11" t="s">
        <v>48</v>
      </c>
      <c r="F11" s="11" t="s">
        <v>48</v>
      </c>
      <c r="G11" s="79"/>
    </row>
    <row r="12" spans="1:7" s="92" customFormat="1" ht="20.100000000000001" customHeight="1" x14ac:dyDescent="0.2">
      <c r="A12" s="79"/>
      <c r="B12" s="3" t="s">
        <v>249</v>
      </c>
      <c r="C12" s="11" t="s">
        <v>48</v>
      </c>
      <c r="D12" s="11" t="s">
        <v>48</v>
      </c>
      <c r="E12" s="1" t="s">
        <v>110</v>
      </c>
      <c r="F12" s="11" t="s">
        <v>48</v>
      </c>
      <c r="G12" s="79"/>
    </row>
    <row r="13" spans="1:7" s="92" customFormat="1" ht="20.100000000000001" customHeight="1" x14ac:dyDescent="0.2">
      <c r="A13" s="79"/>
      <c r="B13" s="3" t="s">
        <v>250</v>
      </c>
      <c r="C13" s="11" t="s">
        <v>48</v>
      </c>
      <c r="D13" s="1" t="s">
        <v>110</v>
      </c>
      <c r="E13" s="11" t="s">
        <v>48</v>
      </c>
      <c r="F13" s="11" t="s">
        <v>48</v>
      </c>
      <c r="G13" s="79"/>
    </row>
    <row r="14" spans="1:7" s="92" customFormat="1" ht="20.100000000000001" customHeight="1" x14ac:dyDescent="0.2">
      <c r="A14" s="79"/>
      <c r="B14" s="3" t="s">
        <v>222</v>
      </c>
      <c r="C14" s="51" t="s">
        <v>110</v>
      </c>
      <c r="D14" s="11" t="s">
        <v>48</v>
      </c>
      <c r="E14" s="11" t="s">
        <v>48</v>
      </c>
      <c r="F14" s="11" t="s">
        <v>48</v>
      </c>
      <c r="G14" s="79"/>
    </row>
    <row r="15" spans="1:7" s="92" customFormat="1" ht="20.100000000000001" customHeight="1" x14ac:dyDescent="0.2">
      <c r="A15" s="79"/>
      <c r="B15" s="3" t="s">
        <v>217</v>
      </c>
      <c r="C15" s="11" t="s">
        <v>48</v>
      </c>
      <c r="D15" s="11" t="s">
        <v>48</v>
      </c>
      <c r="E15" s="11" t="s">
        <v>48</v>
      </c>
      <c r="F15" s="1" t="s">
        <v>110</v>
      </c>
      <c r="G15" s="79"/>
    </row>
    <row r="16" spans="1:7" s="92" customFormat="1" ht="20.100000000000001" customHeight="1" x14ac:dyDescent="0.2">
      <c r="A16" s="79"/>
      <c r="B16" s="3" t="s">
        <v>218</v>
      </c>
      <c r="C16" s="11" t="s">
        <v>48</v>
      </c>
      <c r="D16" s="1" t="s">
        <v>110</v>
      </c>
      <c r="E16" s="11" t="s">
        <v>48</v>
      </c>
      <c r="F16" s="12" t="s">
        <v>223</v>
      </c>
      <c r="G16" s="79"/>
    </row>
    <row r="17" spans="1:7" s="92" customFormat="1" ht="20.100000000000001" customHeight="1" x14ac:dyDescent="0.2">
      <c r="A17" s="79"/>
      <c r="B17" s="219" t="s">
        <v>103</v>
      </c>
      <c r="C17" s="219"/>
      <c r="D17" s="219"/>
      <c r="E17" s="219"/>
      <c r="F17" s="219"/>
      <c r="G17" s="79"/>
    </row>
    <row r="18" spans="1:7" s="92" customFormat="1" ht="20.100000000000001" customHeight="1" x14ac:dyDescent="0.2">
      <c r="A18" s="79"/>
      <c r="B18" s="65" t="s">
        <v>125</v>
      </c>
      <c r="C18" s="52" t="s">
        <v>110</v>
      </c>
      <c r="D18" s="50" t="s">
        <v>48</v>
      </c>
      <c r="E18" s="50" t="s">
        <v>48</v>
      </c>
      <c r="F18" s="50" t="s">
        <v>48</v>
      </c>
      <c r="G18" s="79"/>
    </row>
    <row r="19" spans="1:7" s="92" customFormat="1" ht="20.100000000000001" customHeight="1" x14ac:dyDescent="0.2">
      <c r="A19" s="79"/>
      <c r="B19" s="220" t="s">
        <v>126</v>
      </c>
      <c r="C19" s="220"/>
      <c r="D19" s="220"/>
      <c r="E19" s="220"/>
      <c r="F19" s="220"/>
      <c r="G19" s="79"/>
    </row>
    <row r="20" spans="1:7" s="92" customFormat="1" ht="20.100000000000001" customHeight="1" x14ac:dyDescent="0.2">
      <c r="A20" s="79"/>
      <c r="B20" s="3" t="s">
        <v>224</v>
      </c>
      <c r="C20" s="1" t="s">
        <v>110</v>
      </c>
      <c r="D20" s="11" t="s">
        <v>48</v>
      </c>
      <c r="E20" s="11" t="s">
        <v>48</v>
      </c>
      <c r="F20" s="11" t="s">
        <v>48</v>
      </c>
      <c r="G20" s="79"/>
    </row>
    <row r="21" spans="1:7" ht="20.100000000000001" customHeight="1" x14ac:dyDescent="0.2">
      <c r="A21" s="79"/>
      <c r="B21" s="3" t="s">
        <v>147</v>
      </c>
      <c r="C21" s="11" t="s">
        <v>48</v>
      </c>
      <c r="D21" s="1" t="s">
        <v>110</v>
      </c>
      <c r="E21" s="11" t="s">
        <v>48</v>
      </c>
      <c r="F21" s="11" t="s">
        <v>48</v>
      </c>
      <c r="G21" s="79"/>
    </row>
    <row r="22" spans="1:7" ht="20.100000000000001" customHeight="1" x14ac:dyDescent="0.2">
      <c r="A22" s="79"/>
      <c r="B22" s="3" t="s">
        <v>148</v>
      </c>
      <c r="C22" s="1" t="s">
        <v>110</v>
      </c>
      <c r="D22" s="11" t="s">
        <v>48</v>
      </c>
      <c r="E22" s="11" t="s">
        <v>48</v>
      </c>
      <c r="F22" s="11" t="s">
        <v>48</v>
      </c>
      <c r="G22" s="79"/>
    </row>
    <row r="23" spans="1:7" ht="17.100000000000001" customHeight="1" x14ac:dyDescent="0.2">
      <c r="A23" s="79"/>
      <c r="B23" s="79"/>
      <c r="C23" s="79"/>
      <c r="D23" s="79"/>
      <c r="E23" s="79"/>
      <c r="F23" s="79"/>
      <c r="G23" s="79"/>
    </row>
    <row r="24" spans="1:7" s="109" customFormat="1" ht="17.100000000000001" customHeight="1" x14ac:dyDescent="0.2">
      <c r="A24" s="170" t="s">
        <v>197</v>
      </c>
      <c r="B24" s="170"/>
    </row>
    <row r="25" spans="1:7" s="92" customFormat="1" ht="17.100000000000001" customHeight="1" x14ac:dyDescent="0.2">
      <c r="B25" s="92" t="s">
        <v>263</v>
      </c>
    </row>
    <row r="26" spans="1:7" s="92" customFormat="1" ht="17.100000000000001" customHeight="1" x14ac:dyDescent="0.2"/>
    <row r="27" spans="1:7" s="92" customFormat="1" ht="17.100000000000001" customHeight="1" x14ac:dyDescent="0.2"/>
    <row r="28" spans="1:7" s="109" customFormat="1" ht="17.100000000000001" customHeight="1" x14ac:dyDescent="0.2">
      <c r="A28" s="161" t="s">
        <v>400</v>
      </c>
      <c r="D28" s="171"/>
      <c r="E28" s="171"/>
    </row>
    <row r="29" spans="1:7" s="92" customFormat="1" ht="17.100000000000001" customHeight="1" x14ac:dyDescent="0.2"/>
  </sheetData>
  <mergeCells count="4">
    <mergeCell ref="B5:F5"/>
    <mergeCell ref="B7:F7"/>
    <mergeCell ref="B19:F19"/>
    <mergeCell ref="B17:F17"/>
  </mergeCells>
  <hyperlinks>
    <hyperlink ref="A28" location="Index!A1" display="Return to Index Tab"/>
  </hyperlinks>
  <pageMargins left="0.75" right="0.75" top="1" bottom="1" header="0.5" footer="0.5"/>
  <pageSetup paperSize="9" scale="51" orientation="portrait" verticalDpi="0" r:id="rId1"/>
  <headerFooter alignWithMargins="0"/>
  <ignoredErrors>
    <ignoredError sqref="F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2:L32"/>
  <sheetViews>
    <sheetView showGridLines="0" zoomScale="80" zoomScaleNormal="80" workbookViewId="0">
      <selection activeCell="A31" sqref="A31"/>
    </sheetView>
  </sheetViews>
  <sheetFormatPr defaultRowHeight="17.100000000000001" customHeight="1" x14ac:dyDescent="0.2"/>
  <cols>
    <col min="1" max="1" width="11.625" style="5" customWidth="1"/>
    <col min="2" max="2" width="15.875" style="5" customWidth="1"/>
    <col min="3" max="10" width="11.625" style="5" customWidth="1"/>
    <col min="11" max="16384" width="9" style="5"/>
  </cols>
  <sheetData>
    <row r="2" spans="1:12" s="109" customFormat="1" ht="17.100000000000001" customHeight="1" x14ac:dyDescent="0.2">
      <c r="A2" s="111" t="s">
        <v>89</v>
      </c>
      <c r="B2" s="109" t="s">
        <v>251</v>
      </c>
      <c r="C2" s="170"/>
      <c r="D2" s="170"/>
      <c r="E2" s="170"/>
    </row>
    <row r="3" spans="1:12" ht="17.100000000000001" customHeight="1" x14ac:dyDescent="0.2">
      <c r="A3" s="79"/>
      <c r="B3" s="79"/>
      <c r="C3" s="79"/>
      <c r="D3" s="79"/>
      <c r="E3" s="79"/>
      <c r="F3" s="79"/>
      <c r="G3" s="79"/>
      <c r="H3" s="79"/>
      <c r="I3" s="79"/>
      <c r="J3" s="79"/>
      <c r="K3" s="79"/>
    </row>
    <row r="4" spans="1:12" ht="17.100000000000001" customHeight="1" x14ac:dyDescent="0.2">
      <c r="A4" s="79"/>
      <c r="B4" s="233"/>
      <c r="C4" s="234" t="s">
        <v>225</v>
      </c>
      <c r="D4" s="234"/>
      <c r="E4" s="234"/>
      <c r="F4" s="233" t="s">
        <v>226</v>
      </c>
      <c r="G4" s="233"/>
      <c r="H4" s="233"/>
      <c r="I4" s="233"/>
      <c r="J4" s="233"/>
      <c r="K4" s="79"/>
    </row>
    <row r="5" spans="1:12" ht="30" x14ac:dyDescent="0.2">
      <c r="A5" s="79"/>
      <c r="B5" s="233"/>
      <c r="C5" s="84" t="s">
        <v>0</v>
      </c>
      <c r="D5" s="85" t="s">
        <v>139</v>
      </c>
      <c r="E5" s="84" t="s">
        <v>1</v>
      </c>
      <c r="F5" s="84" t="s">
        <v>0</v>
      </c>
      <c r="G5" s="85" t="s">
        <v>139</v>
      </c>
      <c r="H5" s="235" t="s">
        <v>2</v>
      </c>
      <c r="I5" s="84" t="s">
        <v>1</v>
      </c>
      <c r="J5" s="234" t="s">
        <v>146</v>
      </c>
      <c r="K5" s="79"/>
      <c r="L5" s="86"/>
    </row>
    <row r="6" spans="1:12" ht="15.75" customHeight="1" x14ac:dyDescent="0.2">
      <c r="A6" s="79"/>
      <c r="B6" s="233"/>
      <c r="C6" s="87" t="s">
        <v>193</v>
      </c>
      <c r="D6" s="87" t="s">
        <v>193</v>
      </c>
      <c r="E6" s="87" t="s">
        <v>193</v>
      </c>
      <c r="F6" s="87" t="s">
        <v>193</v>
      </c>
      <c r="G6" s="87" t="s">
        <v>193</v>
      </c>
      <c r="H6" s="235"/>
      <c r="I6" s="87" t="s">
        <v>193</v>
      </c>
      <c r="J6" s="234"/>
      <c r="K6" s="79"/>
      <c r="L6" s="86"/>
    </row>
    <row r="7" spans="1:12" ht="17.100000000000001" customHeight="1" x14ac:dyDescent="0.2">
      <c r="A7" s="79"/>
      <c r="B7" s="221" t="s">
        <v>3</v>
      </c>
      <c r="C7" s="222"/>
      <c r="D7" s="222"/>
      <c r="E7" s="222"/>
      <c r="F7" s="222"/>
      <c r="G7" s="222"/>
      <c r="H7" s="222"/>
      <c r="I7" s="222"/>
      <c r="J7" s="223"/>
      <c r="K7" s="79"/>
      <c r="L7" s="86"/>
    </row>
    <row r="8" spans="1:12" ht="17.100000000000001" customHeight="1" x14ac:dyDescent="0.2">
      <c r="A8" s="79"/>
      <c r="B8" s="6" t="s">
        <v>25</v>
      </c>
      <c r="C8" s="61">
        <v>150.92172070421071</v>
      </c>
      <c r="D8" s="61">
        <v>188.643536001879</v>
      </c>
      <c r="E8" s="61">
        <v>339.56525670608971</v>
      </c>
      <c r="F8" s="61">
        <v>127.64953999999999</v>
      </c>
      <c r="G8" s="61">
        <v>178.94715000000002</v>
      </c>
      <c r="H8" s="62">
        <v>1.8506369300843954</v>
      </c>
      <c r="I8" s="61">
        <v>306.59669000000002</v>
      </c>
      <c r="J8" s="7">
        <f>(I8/E8)*100</f>
        <v>90.29094818889979</v>
      </c>
      <c r="K8" s="79"/>
      <c r="L8" s="88"/>
    </row>
    <row r="9" spans="1:12" ht="17.100000000000001" customHeight="1" x14ac:dyDescent="0.2">
      <c r="A9" s="79"/>
      <c r="B9" s="6" t="s">
        <v>22</v>
      </c>
      <c r="C9" s="61">
        <v>63.493759295789303</v>
      </c>
      <c r="D9" s="61">
        <v>894.62530399812101</v>
      </c>
      <c r="E9" s="61">
        <v>958.11906329391036</v>
      </c>
      <c r="F9" s="61">
        <v>53.703000000000003</v>
      </c>
      <c r="G9" s="61">
        <v>848.64105000000006</v>
      </c>
      <c r="H9" s="62">
        <v>0.712077129997993</v>
      </c>
      <c r="I9" s="61">
        <v>902.34405000000004</v>
      </c>
      <c r="J9" s="7">
        <f>(I9/E9)*100</f>
        <v>94.178697050222354</v>
      </c>
      <c r="K9" s="79"/>
      <c r="L9" s="88"/>
    </row>
    <row r="10" spans="1:12" ht="17.100000000000001" customHeight="1" x14ac:dyDescent="0.2">
      <c r="A10" s="79"/>
      <c r="B10" s="8" t="s">
        <v>1</v>
      </c>
      <c r="C10" s="59">
        <v>214.41548</v>
      </c>
      <c r="D10" s="59">
        <v>1083.26884</v>
      </c>
      <c r="E10" s="59">
        <v>1297.6843199999998</v>
      </c>
      <c r="F10" s="59">
        <v>181.35255000000001</v>
      </c>
      <c r="G10" s="59">
        <v>1028.1116600000003</v>
      </c>
      <c r="H10" s="60">
        <v>0.5502820799805126</v>
      </c>
      <c r="I10" s="59">
        <v>1209.4642100000003</v>
      </c>
      <c r="J10" s="9">
        <f>(I10/E10)*100</f>
        <v>93.20172798265763</v>
      </c>
      <c r="K10" s="79"/>
      <c r="L10" s="89"/>
    </row>
    <row r="11" spans="1:12" ht="17.100000000000001" customHeight="1" x14ac:dyDescent="0.2">
      <c r="A11" s="79"/>
      <c r="B11" s="230" t="s">
        <v>12</v>
      </c>
      <c r="C11" s="231"/>
      <c r="D11" s="231"/>
      <c r="E11" s="231"/>
      <c r="F11" s="231"/>
      <c r="G11" s="231"/>
      <c r="H11" s="231"/>
      <c r="I11" s="231"/>
      <c r="J11" s="232"/>
      <c r="K11" s="79"/>
      <c r="L11" s="86"/>
    </row>
    <row r="12" spans="1:12" ht="17.100000000000001" customHeight="1" x14ac:dyDescent="0.2">
      <c r="A12" s="79"/>
      <c r="B12" s="6" t="s">
        <v>25</v>
      </c>
      <c r="C12" s="61">
        <v>442.45170631532841</v>
      </c>
      <c r="D12" s="61">
        <v>604.72768087888312</v>
      </c>
      <c r="E12" s="61">
        <v>1047.1793871942116</v>
      </c>
      <c r="F12" s="61">
        <v>366.50441999999998</v>
      </c>
      <c r="G12" s="61">
        <v>505.47496000000007</v>
      </c>
      <c r="H12" s="62">
        <v>0.87745536332618845</v>
      </c>
      <c r="I12" s="61">
        <v>871.97937999999999</v>
      </c>
      <c r="J12" s="7">
        <f>(I12/E12)*100</f>
        <v>83.269341496146282</v>
      </c>
      <c r="K12" s="79"/>
      <c r="L12" s="88"/>
    </row>
    <row r="13" spans="1:12" ht="17.100000000000001" customHeight="1" x14ac:dyDescent="0.2">
      <c r="A13" s="79"/>
      <c r="B13" s="6" t="s">
        <v>22</v>
      </c>
      <c r="C13" s="61">
        <v>38.695043684671582</v>
      </c>
      <c r="D13" s="61">
        <v>317.15198912111686</v>
      </c>
      <c r="E13" s="61">
        <v>355.84703280578844</v>
      </c>
      <c r="F13" s="61">
        <v>32.052999999999997</v>
      </c>
      <c r="G13" s="61">
        <v>265.09848000000005</v>
      </c>
      <c r="H13" s="62">
        <v>1.7911900715178619</v>
      </c>
      <c r="I13" s="61">
        <v>297.15148000000005</v>
      </c>
      <c r="J13" s="7">
        <f>(I13/E13)*100</f>
        <v>83.505397714578436</v>
      </c>
      <c r="K13" s="79"/>
      <c r="L13" s="88"/>
    </row>
    <row r="14" spans="1:12" ht="17.100000000000001" customHeight="1" x14ac:dyDescent="0.2">
      <c r="A14" s="79"/>
      <c r="B14" s="8" t="s">
        <v>1</v>
      </c>
      <c r="C14" s="59">
        <v>481.14675</v>
      </c>
      <c r="D14" s="59">
        <v>921.87967000000003</v>
      </c>
      <c r="E14" s="59">
        <v>1403.0264200000001</v>
      </c>
      <c r="F14" s="59">
        <v>398.55838000000006</v>
      </c>
      <c r="G14" s="59">
        <v>772.42478000000006</v>
      </c>
      <c r="H14" s="60">
        <v>0.6891818906923215</v>
      </c>
      <c r="I14" s="59">
        <v>1170.9831600000002</v>
      </c>
      <c r="J14" s="9">
        <f>(I14/E14)*100</f>
        <v>83.461233752105684</v>
      </c>
      <c r="K14" s="79"/>
      <c r="L14" s="88"/>
    </row>
    <row r="15" spans="1:12" ht="17.100000000000001" customHeight="1" x14ac:dyDescent="0.2">
      <c r="A15" s="79"/>
      <c r="B15" s="227" t="s">
        <v>18</v>
      </c>
      <c r="C15" s="228"/>
      <c r="D15" s="228"/>
      <c r="E15" s="228"/>
      <c r="F15" s="228"/>
      <c r="G15" s="228"/>
      <c r="H15" s="228"/>
      <c r="I15" s="228"/>
      <c r="J15" s="229"/>
      <c r="K15" s="79"/>
      <c r="L15" s="86"/>
    </row>
    <row r="16" spans="1:12" ht="17.100000000000001" customHeight="1" x14ac:dyDescent="0.2">
      <c r="A16" s="79"/>
      <c r="B16" s="6" t="s">
        <v>25</v>
      </c>
      <c r="C16" s="61">
        <v>97.657087781052013</v>
      </c>
      <c r="D16" s="61">
        <v>52.616319780312466</v>
      </c>
      <c r="E16" s="61">
        <v>150.27340756136448</v>
      </c>
      <c r="F16" s="61">
        <v>81.817100000000011</v>
      </c>
      <c r="G16" s="61">
        <v>47.141750000000002</v>
      </c>
      <c r="H16" s="62">
        <v>3.39</v>
      </c>
      <c r="I16" s="61">
        <v>128.95885000000001</v>
      </c>
      <c r="J16" s="7">
        <f>(I16/E16)*100</f>
        <v>85.81614810813376</v>
      </c>
      <c r="K16" s="79"/>
      <c r="L16" s="88"/>
    </row>
    <row r="17" spans="1:12" ht="17.100000000000001" customHeight="1" x14ac:dyDescent="0.2">
      <c r="A17" s="79"/>
      <c r="B17" s="6" t="s">
        <v>22</v>
      </c>
      <c r="C17" s="61">
        <v>19.320842218947984</v>
      </c>
      <c r="D17" s="61">
        <v>134.96969021968752</v>
      </c>
      <c r="E17" s="61">
        <v>154.29053243863549</v>
      </c>
      <c r="F17" s="61">
        <v>16.187000000000001</v>
      </c>
      <c r="G17" s="61">
        <v>120.9265</v>
      </c>
      <c r="H17" s="62">
        <v>1.78</v>
      </c>
      <c r="I17" s="61">
        <v>137.11350000000002</v>
      </c>
      <c r="J17" s="7">
        <f>(I17/E17)*100</f>
        <v>88.867085901419685</v>
      </c>
      <c r="K17" s="79"/>
      <c r="L17" s="88"/>
    </row>
    <row r="18" spans="1:12" ht="17.100000000000001" customHeight="1" x14ac:dyDescent="0.2">
      <c r="A18" s="79"/>
      <c r="B18" s="8" t="s">
        <v>1</v>
      </c>
      <c r="C18" s="59">
        <v>116.97793</v>
      </c>
      <c r="D18" s="59">
        <v>187.58600999999999</v>
      </c>
      <c r="E18" s="59">
        <v>304.56394</v>
      </c>
      <c r="F18" s="59">
        <v>98.004220000000004</v>
      </c>
      <c r="G18" s="59">
        <v>168.37880999999999</v>
      </c>
      <c r="H18" s="60">
        <v>1.1200000000000001</v>
      </c>
      <c r="I18" s="59">
        <v>266.38302999999996</v>
      </c>
      <c r="J18" s="9">
        <f>(I18/E18)*100</f>
        <v>87.463745708044087</v>
      </c>
      <c r="K18" s="79"/>
      <c r="L18" s="88"/>
    </row>
    <row r="19" spans="1:12" ht="17.100000000000001" customHeight="1" x14ac:dyDescent="0.2">
      <c r="A19" s="79"/>
      <c r="B19" s="224" t="s">
        <v>19</v>
      </c>
      <c r="C19" s="225"/>
      <c r="D19" s="225"/>
      <c r="E19" s="225"/>
      <c r="F19" s="225"/>
      <c r="G19" s="225"/>
      <c r="H19" s="225"/>
      <c r="I19" s="225"/>
      <c r="J19" s="226"/>
      <c r="K19" s="79"/>
      <c r="L19" s="86"/>
    </row>
    <row r="20" spans="1:12" ht="17.100000000000001" customHeight="1" x14ac:dyDescent="0.2">
      <c r="A20" s="79"/>
      <c r="B20" s="6" t="s">
        <v>25</v>
      </c>
      <c r="C20" s="61">
        <v>691.03051480059116</v>
      </c>
      <c r="D20" s="61">
        <v>845.98753666107461</v>
      </c>
      <c r="E20" s="61">
        <v>1537.0180514616659</v>
      </c>
      <c r="F20" s="61">
        <v>575.97105999999997</v>
      </c>
      <c r="G20" s="61">
        <v>731.56386000000009</v>
      </c>
      <c r="H20" s="62">
        <v>0.78753807868895154</v>
      </c>
      <c r="I20" s="61">
        <v>1307.5349200000001</v>
      </c>
      <c r="J20" s="7">
        <f>(I20/E20)*100</f>
        <v>85.069587748599758</v>
      </c>
      <c r="K20" s="79"/>
      <c r="L20" s="88"/>
    </row>
    <row r="21" spans="1:12" ht="17.100000000000001" customHeight="1" x14ac:dyDescent="0.2">
      <c r="A21" s="79"/>
      <c r="B21" s="6" t="s">
        <v>22</v>
      </c>
      <c r="C21" s="61">
        <v>121.50964519940888</v>
      </c>
      <c r="D21" s="61">
        <v>1346.7469833389255</v>
      </c>
      <c r="E21" s="61">
        <v>1468.2566285383341</v>
      </c>
      <c r="F21" s="61">
        <v>101.943</v>
      </c>
      <c r="G21" s="61">
        <v>1234.6660300000001</v>
      </c>
      <c r="H21" s="62">
        <v>0.64641937761439394</v>
      </c>
      <c r="I21" s="61">
        <v>1336.6090300000001</v>
      </c>
      <c r="J21" s="7">
        <f>(I21/E21)*100</f>
        <v>91.03374737225667</v>
      </c>
      <c r="K21" s="79"/>
      <c r="L21" s="88"/>
    </row>
    <row r="22" spans="1:12" ht="17.100000000000001" customHeight="1" x14ac:dyDescent="0.2">
      <c r="A22" s="79"/>
      <c r="B22" s="8" t="s">
        <v>1</v>
      </c>
      <c r="C22" s="59">
        <v>812.54016000000001</v>
      </c>
      <c r="D22" s="59">
        <v>2192.73452</v>
      </c>
      <c r="E22" s="59">
        <v>3005.27468</v>
      </c>
      <c r="F22" s="59">
        <v>677.91515000000004</v>
      </c>
      <c r="G22" s="59">
        <v>1968.9152500000002</v>
      </c>
      <c r="H22" s="60">
        <v>0.40600574629220954</v>
      </c>
      <c r="I22" s="59">
        <v>2646.8304000000003</v>
      </c>
      <c r="J22" s="9">
        <f>(I22/E22)*100</f>
        <v>88.072828005192534</v>
      </c>
      <c r="K22" s="79"/>
      <c r="L22" s="88"/>
    </row>
    <row r="23" spans="1:12" ht="17.100000000000001" customHeight="1" x14ac:dyDescent="0.2">
      <c r="A23" s="79"/>
      <c r="B23" s="79"/>
      <c r="C23" s="79"/>
      <c r="D23" s="79"/>
      <c r="E23" s="79"/>
      <c r="F23" s="79"/>
      <c r="G23" s="79"/>
      <c r="H23" s="79"/>
      <c r="I23" s="79"/>
      <c r="J23" s="79"/>
      <c r="K23" s="79"/>
    </row>
    <row r="24" spans="1:12" s="109" customFormat="1" ht="16.5" customHeight="1" x14ac:dyDescent="0.2">
      <c r="A24" s="170" t="s">
        <v>197</v>
      </c>
      <c r="B24" s="170"/>
      <c r="C24" s="172"/>
      <c r="D24" s="172"/>
      <c r="E24" s="172"/>
    </row>
    <row r="25" spans="1:12" s="92" customFormat="1" ht="16.5" customHeight="1" x14ac:dyDescent="0.2">
      <c r="B25" s="92" t="s">
        <v>259</v>
      </c>
      <c r="C25" s="110"/>
      <c r="D25" s="110"/>
      <c r="E25" s="110"/>
    </row>
    <row r="26" spans="1:12" s="92" customFormat="1" ht="16.5" customHeight="1" x14ac:dyDescent="0.2">
      <c r="B26" s="92" t="s">
        <v>260</v>
      </c>
      <c r="C26" s="110"/>
      <c r="D26" s="110"/>
      <c r="E26" s="110"/>
    </row>
    <row r="27" spans="1:12" s="92" customFormat="1" ht="16.5" customHeight="1" x14ac:dyDescent="0.2">
      <c r="B27" s="92" t="s">
        <v>261</v>
      </c>
      <c r="C27" s="110"/>
      <c r="D27" s="110"/>
      <c r="E27" s="110"/>
    </row>
    <row r="28" spans="1:12" s="92" customFormat="1" ht="16.5" customHeight="1" x14ac:dyDescent="0.2">
      <c r="B28" s="92" t="s">
        <v>262</v>
      </c>
      <c r="C28" s="110"/>
      <c r="D28" s="110"/>
      <c r="E28" s="110"/>
    </row>
    <row r="29" spans="1:12" s="92" customFormat="1" ht="16.5" customHeight="1" x14ac:dyDescent="0.2">
      <c r="B29" s="103"/>
      <c r="C29" s="110"/>
      <c r="D29" s="110"/>
      <c r="E29" s="110"/>
    </row>
    <row r="30" spans="1:12" s="92" customFormat="1" ht="17.100000000000001" customHeight="1" x14ac:dyDescent="0.2">
      <c r="I30" s="93"/>
    </row>
    <row r="31" spans="1:12" s="109" customFormat="1" ht="17.100000000000001" customHeight="1" x14ac:dyDescent="0.2">
      <c r="A31" s="161" t="s">
        <v>400</v>
      </c>
      <c r="I31" s="171"/>
    </row>
    <row r="32" spans="1:12" s="92" customFormat="1" ht="17.100000000000001" customHeight="1" x14ac:dyDescent="0.2"/>
  </sheetData>
  <mergeCells count="9">
    <mergeCell ref="B7:J7"/>
    <mergeCell ref="B19:J19"/>
    <mergeCell ref="B15:J15"/>
    <mergeCell ref="B11:J11"/>
    <mergeCell ref="F4:J4"/>
    <mergeCell ref="C4:E4"/>
    <mergeCell ref="B4:B6"/>
    <mergeCell ref="H5:H6"/>
    <mergeCell ref="J5:J6"/>
  </mergeCells>
  <hyperlinks>
    <hyperlink ref="A31" location="Index!A1" display="Return to Index Ta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tint="0.79998168889431442"/>
    <pageSetUpPr fitToPage="1"/>
  </sheetPr>
  <dimension ref="A2:K43"/>
  <sheetViews>
    <sheetView showGridLines="0" topLeftCell="A4" zoomScale="80" zoomScaleNormal="80" workbookViewId="0">
      <selection activeCell="A43" sqref="A43"/>
    </sheetView>
  </sheetViews>
  <sheetFormatPr defaultColWidth="8.75" defaultRowHeight="17.100000000000001" customHeight="1" x14ac:dyDescent="0.2"/>
  <cols>
    <col min="1" max="1" width="11.625" style="5" customWidth="1"/>
    <col min="2" max="2" width="45.25" style="5" customWidth="1"/>
    <col min="3" max="5" width="13.625" style="5" customWidth="1"/>
    <col min="6" max="6" width="13.625" style="78" customWidth="1"/>
    <col min="7" max="7" width="8.75" style="5" customWidth="1"/>
    <col min="8" max="11" width="14.625" style="92" customWidth="1"/>
    <col min="12" max="16384" width="8.75" style="5"/>
  </cols>
  <sheetData>
    <row r="2" spans="1:7" s="109" customFormat="1" ht="17.100000000000001" customHeight="1" x14ac:dyDescent="0.2">
      <c r="A2" s="111" t="s">
        <v>74</v>
      </c>
      <c r="B2" s="170" t="s">
        <v>253</v>
      </c>
      <c r="C2" s="111"/>
      <c r="D2" s="111"/>
      <c r="E2" s="111"/>
      <c r="F2" s="171"/>
    </row>
    <row r="3" spans="1:7" ht="17.100000000000001" customHeight="1" x14ac:dyDescent="0.2">
      <c r="A3" s="79"/>
      <c r="B3" s="79"/>
      <c r="C3" s="79"/>
      <c r="D3" s="79"/>
      <c r="E3" s="79"/>
      <c r="F3" s="79"/>
      <c r="G3" s="79"/>
    </row>
    <row r="4" spans="1:7" ht="17.100000000000001" customHeight="1" x14ac:dyDescent="0.2">
      <c r="A4" s="79"/>
      <c r="B4" s="236"/>
      <c r="C4" s="237" t="s">
        <v>123</v>
      </c>
      <c r="D4" s="237"/>
      <c r="E4" s="237"/>
      <c r="F4" s="237"/>
      <c r="G4" s="79"/>
    </row>
    <row r="5" spans="1:7" ht="17.100000000000001" customHeight="1" x14ac:dyDescent="0.2">
      <c r="A5" s="79"/>
      <c r="B5" s="236"/>
      <c r="C5" s="40" t="s">
        <v>3</v>
      </c>
      <c r="D5" s="41" t="s">
        <v>12</v>
      </c>
      <c r="E5" s="42" t="s">
        <v>18</v>
      </c>
      <c r="F5" s="76" t="s">
        <v>19</v>
      </c>
      <c r="G5" s="79"/>
    </row>
    <row r="6" spans="1:7" ht="17.100000000000001" customHeight="1" x14ac:dyDescent="0.2">
      <c r="A6" s="79"/>
      <c r="B6" s="220" t="s">
        <v>86</v>
      </c>
      <c r="C6" s="220"/>
      <c r="D6" s="220"/>
      <c r="E6" s="220"/>
      <c r="F6" s="220"/>
      <c r="G6" s="79"/>
    </row>
    <row r="7" spans="1:7" ht="17.100000000000001" customHeight="1" x14ac:dyDescent="0.2">
      <c r="A7" s="79"/>
      <c r="B7" s="3" t="s">
        <v>24</v>
      </c>
      <c r="C7" s="61">
        <v>14.47</v>
      </c>
      <c r="D7" s="61">
        <v>79.5</v>
      </c>
      <c r="E7" s="61">
        <v>2.54</v>
      </c>
      <c r="F7" s="61">
        <v>96.51</v>
      </c>
      <c r="G7" s="79"/>
    </row>
    <row r="8" spans="1:7" ht="17.100000000000001" customHeight="1" x14ac:dyDescent="0.2">
      <c r="A8" s="79"/>
      <c r="B8" s="3" t="s">
        <v>22</v>
      </c>
      <c r="C8" s="61">
        <v>785.09</v>
      </c>
      <c r="D8" s="61">
        <v>190.8</v>
      </c>
      <c r="E8" s="61">
        <v>115.05</v>
      </c>
      <c r="F8" s="61">
        <v>1090.94</v>
      </c>
      <c r="G8" s="79"/>
    </row>
    <row r="9" spans="1:7" ht="17.100000000000001" customHeight="1" x14ac:dyDescent="0.2">
      <c r="A9" s="79"/>
      <c r="B9" s="3" t="s">
        <v>32</v>
      </c>
      <c r="C9" s="61">
        <v>15.380235985400001</v>
      </c>
      <c r="D9" s="61">
        <v>58.657286578199994</v>
      </c>
      <c r="E9" s="61">
        <v>14.2930605567</v>
      </c>
      <c r="F9" s="61">
        <v>88.330583120299991</v>
      </c>
      <c r="G9" s="79"/>
    </row>
    <row r="10" spans="1:7" ht="17.100000000000001" customHeight="1" x14ac:dyDescent="0.2">
      <c r="A10" s="79"/>
      <c r="B10" s="3" t="s">
        <v>69</v>
      </c>
      <c r="C10" s="61">
        <v>0.26664407065599999</v>
      </c>
      <c r="D10" s="61">
        <v>0.413810136459</v>
      </c>
      <c r="E10" s="61">
        <v>3.0303689345600002E-2</v>
      </c>
      <c r="F10" s="61">
        <v>0.71075789646059995</v>
      </c>
      <c r="G10" s="79"/>
    </row>
    <row r="11" spans="1:7" ht="17.100000000000001" customHeight="1" x14ac:dyDescent="0.2">
      <c r="A11" s="79"/>
      <c r="B11" s="3" t="s">
        <v>25</v>
      </c>
      <c r="C11" s="61">
        <v>319.82648872300001</v>
      </c>
      <c r="D11" s="61">
        <v>852.31960908500002</v>
      </c>
      <c r="E11" s="61">
        <v>130.07459394700001</v>
      </c>
      <c r="F11" s="61">
        <v>1302.220691755</v>
      </c>
      <c r="G11" s="79"/>
    </row>
    <row r="12" spans="1:7" ht="17.100000000000001" customHeight="1" x14ac:dyDescent="0.2">
      <c r="A12" s="79"/>
      <c r="B12" s="3" t="s">
        <v>36</v>
      </c>
      <c r="C12" s="61">
        <v>2.08156848524</v>
      </c>
      <c r="D12" s="61">
        <v>3.6663910020000002E-3</v>
      </c>
      <c r="E12" s="61">
        <v>1.2204142810700001E-2</v>
      </c>
      <c r="F12" s="61">
        <v>2.0974390190526999</v>
      </c>
      <c r="G12" s="79"/>
    </row>
    <row r="13" spans="1:7" ht="17.100000000000001" customHeight="1" x14ac:dyDescent="0.2">
      <c r="A13" s="79"/>
      <c r="B13" s="3" t="s">
        <v>37</v>
      </c>
      <c r="C13" s="61">
        <v>0.12456751953400001</v>
      </c>
      <c r="D13" s="61">
        <v>0</v>
      </c>
      <c r="E13" s="61">
        <v>0</v>
      </c>
      <c r="F13" s="61">
        <v>0.12456751953400001</v>
      </c>
      <c r="G13" s="79"/>
    </row>
    <row r="14" spans="1:7" ht="17.100000000000001" customHeight="1" x14ac:dyDescent="0.2">
      <c r="A14" s="79"/>
      <c r="B14" s="3" t="s">
        <v>33</v>
      </c>
      <c r="C14" s="61">
        <v>8.7874080118000002</v>
      </c>
      <c r="D14" s="61">
        <v>32.580073827100001</v>
      </c>
      <c r="E14" s="61">
        <v>3.2267629625700001</v>
      </c>
      <c r="F14" s="61">
        <v>44.594244801470005</v>
      </c>
      <c r="G14" s="79"/>
    </row>
    <row r="15" spans="1:7" ht="17.100000000000001" customHeight="1" x14ac:dyDescent="0.2">
      <c r="A15" s="79"/>
      <c r="B15" s="3" t="s">
        <v>27</v>
      </c>
      <c r="C15" s="61">
        <v>21.884630165200001</v>
      </c>
      <c r="D15" s="61">
        <v>17.314676649000003</v>
      </c>
      <c r="E15" s="61">
        <v>6.1043985160299998</v>
      </c>
      <c r="F15" s="61">
        <v>45.303705330229995</v>
      </c>
      <c r="G15" s="79"/>
    </row>
    <row r="16" spans="1:7" ht="17.100000000000001" customHeight="1" x14ac:dyDescent="0.2">
      <c r="A16" s="79"/>
      <c r="B16" s="3" t="s">
        <v>34</v>
      </c>
      <c r="C16" s="61">
        <v>28.184176842299998</v>
      </c>
      <c r="D16" s="61">
        <v>14.6077976296</v>
      </c>
      <c r="E16" s="61">
        <v>6.1025504197499991</v>
      </c>
      <c r="F16" s="61">
        <v>48.894524891650001</v>
      </c>
      <c r="G16" s="79"/>
    </row>
    <row r="17" spans="1:7" ht="17.100000000000001" customHeight="1" x14ac:dyDescent="0.2">
      <c r="A17" s="79"/>
      <c r="B17" s="3" t="s">
        <v>29</v>
      </c>
      <c r="C17" s="61">
        <v>4.7651224153499996</v>
      </c>
      <c r="D17" s="61">
        <v>3.8659015672999999</v>
      </c>
      <c r="E17" s="61">
        <v>0.97965306706099997</v>
      </c>
      <c r="F17" s="61">
        <v>9.6106770497110006</v>
      </c>
      <c r="G17" s="79"/>
    </row>
    <row r="18" spans="1:7" ht="17.100000000000001" customHeight="1" x14ac:dyDescent="0.2">
      <c r="A18" s="79"/>
      <c r="B18" s="3" t="s">
        <v>30</v>
      </c>
      <c r="C18" s="61">
        <v>3.07159949383</v>
      </c>
      <c r="D18" s="61">
        <v>1.2992194102099999</v>
      </c>
      <c r="E18" s="61">
        <v>1.1051870217099999</v>
      </c>
      <c r="F18" s="61">
        <v>5.47600592575</v>
      </c>
      <c r="G18" s="79"/>
    </row>
    <row r="19" spans="1:7" ht="17.100000000000001" customHeight="1" x14ac:dyDescent="0.2">
      <c r="A19" s="79"/>
      <c r="B19" s="3" t="s">
        <v>35</v>
      </c>
      <c r="C19" s="61">
        <v>69.403457765699983</v>
      </c>
      <c r="D19" s="61">
        <v>110.17593550699999</v>
      </c>
      <c r="E19" s="61">
        <v>21.807656846699999</v>
      </c>
      <c r="F19" s="61">
        <v>201.38705011939996</v>
      </c>
      <c r="G19" s="79"/>
    </row>
    <row r="20" spans="1:7" ht="17.100000000000001" customHeight="1" x14ac:dyDescent="0.2">
      <c r="A20" s="79"/>
      <c r="B20" s="8" t="s">
        <v>1</v>
      </c>
      <c r="C20" s="19">
        <f>SUM(C7:C19)</f>
        <v>1273.3358994780101</v>
      </c>
      <c r="D20" s="19">
        <f>SUM(D7:D19)</f>
        <v>1361.5379767808713</v>
      </c>
      <c r="E20" s="19">
        <f>SUM(E7:E19)</f>
        <v>301.32637116967732</v>
      </c>
      <c r="F20" s="19">
        <f>SUM(F7:F19)</f>
        <v>2936.2002474285578</v>
      </c>
      <c r="G20" s="79"/>
    </row>
    <row r="21" spans="1:7" ht="17.100000000000001" customHeight="1" x14ac:dyDescent="0.2">
      <c r="A21" s="79"/>
      <c r="B21" s="220" t="s">
        <v>219</v>
      </c>
      <c r="C21" s="220"/>
      <c r="D21" s="220"/>
      <c r="E21" s="220"/>
      <c r="F21" s="220"/>
      <c r="G21" s="79"/>
    </row>
    <row r="22" spans="1:7" ht="17.100000000000001" customHeight="1" x14ac:dyDescent="0.2">
      <c r="A22" s="79"/>
      <c r="B22" s="3" t="s">
        <v>23</v>
      </c>
      <c r="C22" s="61">
        <v>2.5325876325499999</v>
      </c>
      <c r="D22" s="61">
        <v>9.4816033638200015</v>
      </c>
      <c r="E22" s="61">
        <v>0.79336173825300005</v>
      </c>
      <c r="F22" s="61">
        <v>12.807552734623</v>
      </c>
      <c r="G22" s="79"/>
    </row>
    <row r="23" spans="1:7" ht="17.100000000000001" customHeight="1" x14ac:dyDescent="0.2">
      <c r="A23" s="79"/>
      <c r="B23" s="3" t="s">
        <v>51</v>
      </c>
      <c r="C23" s="61">
        <v>2.1938202186</v>
      </c>
      <c r="D23" s="61">
        <v>0.97678364592400013</v>
      </c>
      <c r="E23" s="61">
        <v>0.176875476995</v>
      </c>
      <c r="F23" s="61">
        <v>3.3474793415190001</v>
      </c>
      <c r="G23" s="79"/>
    </row>
    <row r="24" spans="1:7" ht="17.100000000000001" customHeight="1" x14ac:dyDescent="0.2">
      <c r="A24" s="79"/>
      <c r="B24" s="3" t="s">
        <v>26</v>
      </c>
      <c r="C24" s="61">
        <v>16.805199765400001</v>
      </c>
      <c r="D24" s="61">
        <v>26.1859967209</v>
      </c>
      <c r="E24" s="61">
        <v>3.6070684512199995</v>
      </c>
      <c r="F24" s="61">
        <v>46.598264937520007</v>
      </c>
      <c r="G24" s="79"/>
    </row>
    <row r="25" spans="1:7" ht="17.100000000000001" customHeight="1" x14ac:dyDescent="0.2">
      <c r="A25" s="79"/>
      <c r="B25" s="3" t="s">
        <v>54</v>
      </c>
      <c r="C25" s="61">
        <v>0.20822500574399999</v>
      </c>
      <c r="D25" s="61">
        <v>0.105886853312</v>
      </c>
      <c r="E25" s="61">
        <v>0.102575349814</v>
      </c>
      <c r="F25" s="61">
        <v>0.41668720886999994</v>
      </c>
      <c r="G25" s="79"/>
    </row>
    <row r="26" spans="1:7" ht="17.100000000000001" customHeight="1" x14ac:dyDescent="0.2">
      <c r="A26" s="79"/>
      <c r="B26" s="3" t="s">
        <v>55</v>
      </c>
      <c r="C26" s="61">
        <v>2.5217687482600001E-2</v>
      </c>
      <c r="D26" s="61">
        <v>1.8686809518699998E-2</v>
      </c>
      <c r="E26" s="61">
        <v>0</v>
      </c>
      <c r="F26" s="61">
        <v>4.3904497001300002E-2</v>
      </c>
      <c r="G26" s="79"/>
    </row>
    <row r="27" spans="1:7" ht="17.100000000000001" customHeight="1" x14ac:dyDescent="0.2">
      <c r="A27" s="79"/>
      <c r="B27" s="3" t="s">
        <v>31</v>
      </c>
      <c r="C27" s="61">
        <v>0.79464956311199997</v>
      </c>
      <c r="D27" s="61">
        <v>4.3953393902600002</v>
      </c>
      <c r="E27" s="61">
        <v>0.34217922389900002</v>
      </c>
      <c r="F27" s="61">
        <v>5.5321681772710001</v>
      </c>
      <c r="G27" s="79"/>
    </row>
    <row r="28" spans="1:7" ht="17.100000000000001" customHeight="1" x14ac:dyDescent="0.2">
      <c r="A28" s="79"/>
      <c r="B28" s="3" t="s">
        <v>140</v>
      </c>
      <c r="C28" s="61">
        <v>0.1319452622</v>
      </c>
      <c r="D28" s="61">
        <v>1.2133296895500001</v>
      </c>
      <c r="E28" s="61">
        <v>8.6720755505200003E-2</v>
      </c>
      <c r="F28" s="61">
        <v>1.4319957072552001</v>
      </c>
      <c r="G28" s="79"/>
    </row>
    <row r="29" spans="1:7" ht="17.100000000000001" customHeight="1" x14ac:dyDescent="0.2">
      <c r="A29" s="79"/>
      <c r="B29" s="3" t="s">
        <v>70</v>
      </c>
      <c r="C29" s="61">
        <v>0.77507990217099998</v>
      </c>
      <c r="D29" s="61">
        <v>0.23819160471299997</v>
      </c>
      <c r="E29" s="61">
        <v>3.9482461445900001E-2</v>
      </c>
      <c r="F29" s="61">
        <v>1.0527539683298999</v>
      </c>
      <c r="G29" s="79"/>
    </row>
    <row r="30" spans="1:7" ht="17.100000000000001" customHeight="1" x14ac:dyDescent="0.2">
      <c r="A30" s="79"/>
      <c r="B30" s="3" t="s">
        <v>61</v>
      </c>
      <c r="C30" s="61">
        <v>1.1276459407600001</v>
      </c>
      <c r="D30" s="61">
        <v>1.9259196881900003</v>
      </c>
      <c r="E30" s="61">
        <v>0.13833023564500002</v>
      </c>
      <c r="F30" s="61">
        <v>3.1918958645950002</v>
      </c>
      <c r="G30" s="79"/>
    </row>
    <row r="31" spans="1:7" ht="17.100000000000001" customHeight="1" x14ac:dyDescent="0.2">
      <c r="A31" s="79"/>
      <c r="B31" s="3" t="s">
        <v>62</v>
      </c>
      <c r="C31" s="61">
        <v>1.5105990721400002E-2</v>
      </c>
      <c r="D31" s="61">
        <v>9.711099552260001E-2</v>
      </c>
      <c r="E31" s="61">
        <v>1.3172250589999998E-3</v>
      </c>
      <c r="F31" s="61">
        <v>0.11353421130300001</v>
      </c>
      <c r="G31" s="79"/>
    </row>
    <row r="32" spans="1:7" ht="17.100000000000001" customHeight="1" x14ac:dyDescent="0.2">
      <c r="A32" s="79"/>
      <c r="B32" s="3" t="s">
        <v>124</v>
      </c>
      <c r="C32" s="61">
        <v>0</v>
      </c>
      <c r="D32" s="61">
        <v>2.47736202414E-2</v>
      </c>
      <c r="E32" s="61">
        <v>7.6831898792000001E-3</v>
      </c>
      <c r="F32" s="61">
        <v>3.2456810120599998E-2</v>
      </c>
      <c r="G32" s="79"/>
    </row>
    <row r="33" spans="1:7" ht="17.100000000000001" customHeight="1" x14ac:dyDescent="0.2">
      <c r="A33" s="79"/>
      <c r="B33" s="8" t="s">
        <v>1</v>
      </c>
      <c r="C33" s="19">
        <v>24.609476968740999</v>
      </c>
      <c r="D33" s="19">
        <v>44.663622381951697</v>
      </c>
      <c r="E33" s="19">
        <v>5.2955941077153001</v>
      </c>
      <c r="F33" s="19">
        <v>74.568693458408006</v>
      </c>
      <c r="G33" s="79"/>
    </row>
    <row r="34" spans="1:7" ht="17.100000000000001" customHeight="1" x14ac:dyDescent="0.2">
      <c r="A34" s="79"/>
      <c r="B34" s="79"/>
      <c r="C34" s="79"/>
      <c r="D34" s="79"/>
      <c r="E34" s="79"/>
      <c r="F34" s="79"/>
      <c r="G34" s="79"/>
    </row>
    <row r="35" spans="1:7" s="109" customFormat="1" ht="17.100000000000001" customHeight="1" x14ac:dyDescent="0.2">
      <c r="A35" s="170" t="s">
        <v>197</v>
      </c>
      <c r="F35" s="171"/>
    </row>
    <row r="36" spans="1:7" s="92" customFormat="1" ht="17.100000000000001" customHeight="1" x14ac:dyDescent="0.2">
      <c r="B36" s="92" t="s">
        <v>254</v>
      </c>
      <c r="F36" s="93"/>
    </row>
    <row r="37" spans="1:7" s="92" customFormat="1" ht="17.100000000000001" customHeight="1" x14ac:dyDescent="0.2">
      <c r="B37" s="92" t="s">
        <v>255</v>
      </c>
      <c r="F37" s="93"/>
    </row>
    <row r="38" spans="1:7" s="92" customFormat="1" ht="17.100000000000001" customHeight="1" x14ac:dyDescent="0.2">
      <c r="B38" s="92" t="s">
        <v>256</v>
      </c>
      <c r="F38" s="93"/>
    </row>
    <row r="39" spans="1:7" s="92" customFormat="1" ht="17.100000000000001" customHeight="1" x14ac:dyDescent="0.2">
      <c r="B39" s="92" t="s">
        <v>257</v>
      </c>
      <c r="F39" s="93"/>
    </row>
    <row r="40" spans="1:7" s="92" customFormat="1" ht="17.100000000000001" customHeight="1" x14ac:dyDescent="0.2">
      <c r="B40" s="92" t="s">
        <v>258</v>
      </c>
      <c r="F40" s="93"/>
    </row>
    <row r="43" spans="1:7" s="109" customFormat="1" ht="17.100000000000001" customHeight="1" x14ac:dyDescent="0.2">
      <c r="A43" s="161" t="s">
        <v>400</v>
      </c>
      <c r="F43" s="171"/>
    </row>
  </sheetData>
  <mergeCells count="4">
    <mergeCell ref="B4:B5"/>
    <mergeCell ref="C4:F4"/>
    <mergeCell ref="B21:F21"/>
    <mergeCell ref="B6:F6"/>
  </mergeCells>
  <phoneticPr fontId="23" type="noConversion"/>
  <hyperlinks>
    <hyperlink ref="A43" location="Index!A1" display="Return to Index Tab"/>
  </hyperlinks>
  <pageMargins left="0.75" right="0.75" top="1" bottom="1" header="0.5" footer="0.5"/>
  <pageSetup paperSize="9" scale="3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O53"/>
  <sheetViews>
    <sheetView showGridLines="0" topLeftCell="A17" zoomScale="80" zoomScaleNormal="80" workbookViewId="0">
      <selection activeCell="A49" sqref="A49"/>
    </sheetView>
  </sheetViews>
  <sheetFormatPr defaultColWidth="8.75" defaultRowHeight="17.100000000000001" customHeight="1" x14ac:dyDescent="0.2"/>
  <cols>
    <col min="1" max="1" width="11.625" style="5" customWidth="1"/>
    <col min="2" max="2" width="68.75" style="5" customWidth="1"/>
    <col min="3" max="3" width="22.125" style="78" customWidth="1"/>
    <col min="4" max="4" width="16.625" style="5" customWidth="1"/>
    <col min="5" max="5" width="13.625" style="5" customWidth="1"/>
    <col min="6" max="6" width="16.625" style="5" customWidth="1"/>
    <col min="7" max="7" width="15.625" style="5" customWidth="1"/>
    <col min="8" max="8" width="18.25" style="86" customWidth="1"/>
    <col min="9" max="9" width="8.75" style="5"/>
    <col min="10" max="10" width="11.5" style="5" bestFit="1" customWidth="1"/>
    <col min="11" max="11" width="17.625" style="5" customWidth="1"/>
    <col min="12" max="12" width="8.75" style="5"/>
    <col min="13" max="13" width="11.75" style="5" bestFit="1" customWidth="1"/>
    <col min="14" max="14" width="13.875" style="5" customWidth="1"/>
    <col min="15" max="16384" width="8.75" style="5"/>
  </cols>
  <sheetData>
    <row r="2" spans="1:15" s="109" customFormat="1" ht="17.100000000000001" customHeight="1" x14ac:dyDescent="0.2">
      <c r="A2" s="111" t="s">
        <v>75</v>
      </c>
      <c r="B2" s="129" t="s">
        <v>268</v>
      </c>
      <c r="C2" s="171"/>
      <c r="H2" s="176"/>
    </row>
    <row r="3" spans="1:15" ht="17.100000000000001" customHeight="1" x14ac:dyDescent="0.2">
      <c r="A3" s="79"/>
      <c r="B3" s="79"/>
      <c r="C3" s="79"/>
      <c r="D3" s="79"/>
      <c r="E3" s="79"/>
      <c r="F3" s="79"/>
      <c r="G3" s="79"/>
      <c r="H3" s="79"/>
    </row>
    <row r="4" spans="1:15" ht="17.100000000000001" customHeight="1" x14ac:dyDescent="0.2">
      <c r="A4" s="79"/>
      <c r="B4" s="234"/>
      <c r="C4" s="238" t="s">
        <v>194</v>
      </c>
      <c r="D4" s="238"/>
      <c r="E4" s="238"/>
      <c r="F4" s="238" t="s">
        <v>270</v>
      </c>
      <c r="G4" s="79"/>
      <c r="H4" s="5"/>
    </row>
    <row r="5" spans="1:15" ht="54" customHeight="1" x14ac:dyDescent="0.2">
      <c r="A5" s="79"/>
      <c r="B5" s="234"/>
      <c r="C5" s="13" t="s">
        <v>269</v>
      </c>
      <c r="D5" s="13" t="s">
        <v>407</v>
      </c>
      <c r="E5" s="13" t="s">
        <v>195</v>
      </c>
      <c r="F5" s="238"/>
      <c r="G5" s="79"/>
      <c r="H5" s="5"/>
    </row>
    <row r="6" spans="1:15" ht="18" customHeight="1" x14ac:dyDescent="0.2">
      <c r="A6" s="79"/>
      <c r="B6" s="234"/>
      <c r="C6" s="14" t="s">
        <v>193</v>
      </c>
      <c r="D6" s="14" t="s">
        <v>193</v>
      </c>
      <c r="E6" s="14" t="s">
        <v>193</v>
      </c>
      <c r="F6" s="238"/>
      <c r="G6" s="79"/>
      <c r="H6" s="5"/>
    </row>
    <row r="7" spans="1:15" ht="20.100000000000001" customHeight="1" x14ac:dyDescent="0.25">
      <c r="A7" s="79"/>
      <c r="B7" s="242" t="s">
        <v>3</v>
      </c>
      <c r="C7" s="242"/>
      <c r="D7" s="242"/>
      <c r="E7" s="242"/>
      <c r="F7" s="242"/>
      <c r="G7" s="79"/>
      <c r="H7" s="5"/>
      <c r="K7" s="94"/>
      <c r="L7" s="94"/>
      <c r="M7" s="94"/>
      <c r="N7" s="94"/>
      <c r="O7" s="94"/>
    </row>
    <row r="8" spans="1:15" ht="20.100000000000001" customHeight="1" x14ac:dyDescent="0.25">
      <c r="A8" s="79"/>
      <c r="B8" s="53" t="s">
        <v>409</v>
      </c>
      <c r="C8" s="15" t="s">
        <v>48</v>
      </c>
      <c r="D8" s="15" t="s">
        <v>48</v>
      </c>
      <c r="E8" s="15">
        <v>18.99709167993581</v>
      </c>
      <c r="F8" s="16">
        <v>1.4919151881073531</v>
      </c>
      <c r="G8" s="79"/>
      <c r="H8" s="89"/>
      <c r="K8" s="94"/>
      <c r="L8" s="94"/>
      <c r="M8" s="94"/>
      <c r="N8" s="94"/>
      <c r="O8" s="94"/>
    </row>
    <row r="9" spans="1:15" ht="20.100000000000001" customHeight="1" x14ac:dyDescent="0.25">
      <c r="A9" s="79"/>
      <c r="B9" s="24" t="s">
        <v>227</v>
      </c>
      <c r="C9" s="17">
        <v>18.99709167993581</v>
      </c>
      <c r="D9" s="17">
        <v>1.0510931192928998</v>
      </c>
      <c r="E9" s="17">
        <v>20.100000000000001</v>
      </c>
      <c r="F9" s="18">
        <v>1.5550587714739736</v>
      </c>
      <c r="G9" s="79"/>
      <c r="H9" s="89"/>
      <c r="K9" s="94"/>
      <c r="L9" s="95"/>
      <c r="M9" s="95"/>
      <c r="N9" s="95"/>
      <c r="O9" s="95"/>
    </row>
    <row r="10" spans="1:15" ht="20.100000000000001" customHeight="1" x14ac:dyDescent="0.25">
      <c r="A10" s="79"/>
      <c r="B10" s="24" t="s">
        <v>228</v>
      </c>
      <c r="C10" s="17">
        <v>20.424197791211334</v>
      </c>
      <c r="D10" s="17">
        <v>14.375802208788663</v>
      </c>
      <c r="E10" s="17">
        <v>34.799999999999997</v>
      </c>
      <c r="F10" s="18">
        <v>2.6805847724986469</v>
      </c>
      <c r="G10" s="79"/>
      <c r="H10" s="89"/>
      <c r="K10" s="94"/>
      <c r="L10" s="95"/>
      <c r="M10" s="95"/>
      <c r="N10" s="95"/>
      <c r="O10" s="95"/>
    </row>
    <row r="11" spans="1:15" ht="20.100000000000001" customHeight="1" x14ac:dyDescent="0.25">
      <c r="A11" s="79"/>
      <c r="B11" s="24" t="s">
        <v>229</v>
      </c>
      <c r="C11" s="17">
        <v>32.558484990900808</v>
      </c>
      <c r="D11" s="17">
        <v>12.341515009099194</v>
      </c>
      <c r="E11" s="17">
        <v>44.9</v>
      </c>
      <c r="F11" s="18">
        <v>3.44877079163372</v>
      </c>
      <c r="G11" s="79"/>
      <c r="H11" s="89"/>
      <c r="K11" s="94"/>
      <c r="L11" s="95"/>
      <c r="M11" s="95"/>
      <c r="N11" s="95"/>
      <c r="O11" s="95"/>
    </row>
    <row r="12" spans="1:15" ht="20.100000000000001" customHeight="1" x14ac:dyDescent="0.25">
      <c r="A12" s="79"/>
      <c r="B12" s="24" t="s">
        <v>196</v>
      </c>
      <c r="C12" s="17">
        <v>44.803100888185263</v>
      </c>
      <c r="D12" s="17">
        <v>5.1048778247049942</v>
      </c>
      <c r="E12" s="17">
        <v>49.907978712890255</v>
      </c>
      <c r="F12" s="18">
        <v>3.8242541238700718</v>
      </c>
      <c r="G12" s="79"/>
      <c r="H12" s="89"/>
      <c r="K12" s="94"/>
      <c r="L12" s="95"/>
      <c r="M12" s="95"/>
      <c r="N12" s="95"/>
      <c r="O12" s="95"/>
    </row>
    <row r="13" spans="1:15" ht="20.100000000000001" customHeight="1" x14ac:dyDescent="0.2">
      <c r="A13" s="79"/>
      <c r="B13" s="23" t="s">
        <v>192</v>
      </c>
      <c r="C13" s="15"/>
      <c r="D13" s="19">
        <v>32.873288161885753</v>
      </c>
      <c r="E13" s="15" t="s">
        <v>48</v>
      </c>
      <c r="F13" s="20" t="s">
        <v>48</v>
      </c>
      <c r="G13" s="79"/>
      <c r="H13" s="88"/>
      <c r="I13" s="88"/>
      <c r="L13" s="78"/>
      <c r="M13" s="78"/>
      <c r="N13" s="78"/>
      <c r="O13" s="78"/>
    </row>
    <row r="14" spans="1:15" ht="20.100000000000001" customHeight="1" x14ac:dyDescent="0.25">
      <c r="A14" s="79"/>
      <c r="B14" s="241" t="s">
        <v>12</v>
      </c>
      <c r="C14" s="241"/>
      <c r="D14" s="241"/>
      <c r="E14" s="241"/>
      <c r="F14" s="241"/>
      <c r="G14" s="79"/>
      <c r="H14" s="5"/>
      <c r="K14" s="94"/>
      <c r="L14" s="95"/>
      <c r="M14" s="95"/>
      <c r="N14" s="95"/>
      <c r="O14" s="95"/>
    </row>
    <row r="15" spans="1:15" ht="20.100000000000001" customHeight="1" x14ac:dyDescent="0.25">
      <c r="A15" s="79"/>
      <c r="B15" s="53" t="s">
        <v>409</v>
      </c>
      <c r="C15" s="15" t="s">
        <v>48</v>
      </c>
      <c r="D15" s="15" t="s">
        <v>48</v>
      </c>
      <c r="E15" s="15">
        <v>75.354510247662887</v>
      </c>
      <c r="F15" s="16">
        <v>5.5345140225780565</v>
      </c>
      <c r="G15" s="79"/>
      <c r="H15" s="89"/>
      <c r="K15" s="94"/>
    </row>
    <row r="16" spans="1:15" ht="20.100000000000001" customHeight="1" x14ac:dyDescent="0.25">
      <c r="A16" s="79"/>
      <c r="B16" s="24" t="s">
        <v>227</v>
      </c>
      <c r="C16" s="17">
        <v>76.219201904487193</v>
      </c>
      <c r="D16" s="17">
        <v>20.880798095512805</v>
      </c>
      <c r="E16" s="17">
        <v>97.1</v>
      </c>
      <c r="F16" s="18">
        <v>7.0182375657273033</v>
      </c>
      <c r="G16" s="79"/>
      <c r="H16" s="89"/>
      <c r="K16" s="94"/>
      <c r="L16" s="94"/>
    </row>
    <row r="17" spans="1:15" ht="20.100000000000001" customHeight="1" x14ac:dyDescent="0.25">
      <c r="A17" s="79"/>
      <c r="B17" s="24" t="s">
        <v>228</v>
      </c>
      <c r="C17" s="17">
        <v>97.724809182185055</v>
      </c>
      <c r="D17" s="17">
        <v>47.775190817814952</v>
      </c>
      <c r="E17" s="17">
        <v>145.5</v>
      </c>
      <c r="F17" s="18">
        <v>10.31429635097331</v>
      </c>
      <c r="G17" s="79"/>
      <c r="H17" s="89"/>
      <c r="K17" s="94"/>
      <c r="L17" s="94"/>
    </row>
    <row r="18" spans="1:15" ht="20.100000000000001" customHeight="1" x14ac:dyDescent="0.25">
      <c r="A18" s="79"/>
      <c r="B18" s="24" t="s">
        <v>229</v>
      </c>
      <c r="C18" s="17">
        <v>142.58672958612974</v>
      </c>
      <c r="D18" s="17">
        <v>41.513270413870259</v>
      </c>
      <c r="E18" s="17">
        <v>184.1</v>
      </c>
      <c r="F18" s="18">
        <v>12.926060186037153</v>
      </c>
      <c r="G18" s="79"/>
      <c r="H18" s="89"/>
      <c r="K18" s="94"/>
      <c r="L18" s="94"/>
    </row>
    <row r="19" spans="1:15" ht="20.100000000000001" customHeight="1" x14ac:dyDescent="0.25">
      <c r="A19" s="79"/>
      <c r="B19" s="24" t="s">
        <v>196</v>
      </c>
      <c r="C19" s="17">
        <v>179.58853643502226</v>
      </c>
      <c r="D19" s="17">
        <v>25.125509029934765</v>
      </c>
      <c r="E19" s="17">
        <v>204.71404546495702</v>
      </c>
      <c r="F19" s="18">
        <v>14.299274937849926</v>
      </c>
      <c r="G19" s="79"/>
      <c r="H19" s="89"/>
      <c r="K19" s="94"/>
      <c r="L19" s="94"/>
    </row>
    <row r="20" spans="1:15" ht="20.100000000000001" customHeight="1" x14ac:dyDescent="0.25">
      <c r="A20" s="79"/>
      <c r="B20" s="23" t="s">
        <v>192</v>
      </c>
      <c r="C20" s="15"/>
      <c r="D20" s="19">
        <v>135.2947683571328</v>
      </c>
      <c r="E20" s="15" t="s">
        <v>48</v>
      </c>
      <c r="F20" s="20" t="s">
        <v>48</v>
      </c>
      <c r="G20" s="79"/>
      <c r="H20" s="89"/>
      <c r="K20" s="94"/>
      <c r="L20" s="94"/>
    </row>
    <row r="21" spans="1:15" ht="20.100000000000001" customHeight="1" x14ac:dyDescent="0.25">
      <c r="A21" s="79"/>
      <c r="B21" s="240" t="s">
        <v>18</v>
      </c>
      <c r="C21" s="240"/>
      <c r="D21" s="240"/>
      <c r="E21" s="240"/>
      <c r="F21" s="240"/>
      <c r="G21" s="79"/>
      <c r="H21" s="5"/>
      <c r="K21" s="94"/>
      <c r="L21" s="94"/>
    </row>
    <row r="22" spans="1:15" ht="20.100000000000001" customHeight="1" x14ac:dyDescent="0.25">
      <c r="A22" s="79"/>
      <c r="B22" s="53" t="s">
        <v>409</v>
      </c>
      <c r="C22" s="15" t="s">
        <v>48</v>
      </c>
      <c r="D22" s="15" t="s">
        <v>48</v>
      </c>
      <c r="E22" s="15">
        <v>14.676697924379729</v>
      </c>
      <c r="F22" s="16">
        <v>4.8706981295424878</v>
      </c>
      <c r="G22" s="79"/>
      <c r="H22" s="89"/>
      <c r="K22" s="94"/>
      <c r="L22" s="94"/>
      <c r="M22" s="94"/>
    </row>
    <row r="23" spans="1:15" ht="20.100000000000001" customHeight="1" x14ac:dyDescent="0.25">
      <c r="A23" s="79"/>
      <c r="B23" s="24" t="s">
        <v>227</v>
      </c>
      <c r="C23" s="17">
        <v>14.676697924379729</v>
      </c>
      <c r="D23" s="17">
        <v>6.703977527743155</v>
      </c>
      <c r="E23" s="17">
        <v>21.374333068735503</v>
      </c>
      <c r="F23" s="18">
        <v>7.0409992269109249</v>
      </c>
      <c r="G23" s="79"/>
      <c r="H23" s="89"/>
      <c r="K23" s="94"/>
      <c r="L23" s="94"/>
      <c r="M23" s="96"/>
      <c r="O23" s="97"/>
    </row>
    <row r="24" spans="1:15" ht="20.100000000000001" customHeight="1" x14ac:dyDescent="0.25">
      <c r="A24" s="79"/>
      <c r="B24" s="24" t="s">
        <v>228</v>
      </c>
      <c r="C24" s="17">
        <v>21.303139537971759</v>
      </c>
      <c r="D24" s="17">
        <v>3.4576837261076472</v>
      </c>
      <c r="E24" s="17">
        <v>24.760823264079406</v>
      </c>
      <c r="F24" s="18">
        <v>8.1074999419633187</v>
      </c>
      <c r="G24" s="79"/>
      <c r="H24" s="89"/>
      <c r="K24" s="94"/>
      <c r="L24" s="94"/>
      <c r="M24" s="96"/>
      <c r="O24" s="97"/>
    </row>
    <row r="25" spans="1:15" ht="20.100000000000001" customHeight="1" x14ac:dyDescent="0.25">
      <c r="A25" s="79"/>
      <c r="B25" s="24" t="s">
        <v>229</v>
      </c>
      <c r="C25" s="17">
        <v>24.47438000891777</v>
      </c>
      <c r="D25" s="17">
        <v>6.7256199910822296</v>
      </c>
      <c r="E25" s="17">
        <v>31.2</v>
      </c>
      <c r="F25" s="18">
        <v>10.201677421445273</v>
      </c>
      <c r="G25" s="79"/>
      <c r="H25" s="89"/>
      <c r="K25" s="94"/>
      <c r="L25" s="94"/>
      <c r="M25" s="96"/>
      <c r="O25" s="97"/>
    </row>
    <row r="26" spans="1:15" ht="20.100000000000001" customHeight="1" x14ac:dyDescent="0.25">
      <c r="A26" s="79"/>
      <c r="B26" s="24" t="s">
        <v>196</v>
      </c>
      <c r="C26" s="17">
        <v>30.631645741756991</v>
      </c>
      <c r="D26" s="17">
        <v>2.8373902455937032</v>
      </c>
      <c r="E26" s="17">
        <v>33.469035987350694</v>
      </c>
      <c r="F26" s="18">
        <v>10.937795294519567</v>
      </c>
      <c r="G26" s="79"/>
      <c r="H26" s="89"/>
      <c r="K26" s="94"/>
      <c r="L26" s="94"/>
      <c r="M26" s="96"/>
      <c r="O26" s="97"/>
    </row>
    <row r="27" spans="1:15" ht="20.100000000000001" customHeight="1" x14ac:dyDescent="0.25">
      <c r="A27" s="79"/>
      <c r="B27" s="23" t="s">
        <v>192</v>
      </c>
      <c r="C27" s="15"/>
      <c r="D27" s="19">
        <v>19.724671490526735</v>
      </c>
      <c r="E27" s="15" t="s">
        <v>48</v>
      </c>
      <c r="F27" s="20" t="s">
        <v>48</v>
      </c>
      <c r="G27" s="79"/>
      <c r="H27" s="88"/>
      <c r="K27" s="94"/>
      <c r="L27" s="94"/>
    </row>
    <row r="28" spans="1:15" ht="20.100000000000001" customHeight="1" x14ac:dyDescent="0.25">
      <c r="A28" s="79"/>
      <c r="B28" s="239" t="s">
        <v>19</v>
      </c>
      <c r="C28" s="239"/>
      <c r="D28" s="239"/>
      <c r="E28" s="239"/>
      <c r="F28" s="239"/>
      <c r="G28" s="79"/>
      <c r="H28" s="5"/>
      <c r="I28" s="78"/>
      <c r="K28" s="94"/>
      <c r="L28" s="94"/>
    </row>
    <row r="29" spans="1:15" ht="20.100000000000001" customHeight="1" x14ac:dyDescent="0.25">
      <c r="A29" s="79"/>
      <c r="B29" s="53" t="s">
        <v>409</v>
      </c>
      <c r="C29" s="15" t="s">
        <v>48</v>
      </c>
      <c r="D29" s="15" t="s">
        <v>48</v>
      </c>
      <c r="E29" s="15">
        <v>109.02829985197842</v>
      </c>
      <c r="F29" s="16">
        <v>4</v>
      </c>
      <c r="G29" s="98"/>
      <c r="H29" s="89"/>
      <c r="J29" s="89"/>
      <c r="K29" s="94"/>
      <c r="L29" s="94"/>
    </row>
    <row r="30" spans="1:15" ht="20.100000000000001" customHeight="1" x14ac:dyDescent="0.25">
      <c r="A30" s="79"/>
      <c r="B30" s="24" t="s">
        <v>227</v>
      </c>
      <c r="C30" s="17">
        <v>109.87263023010814</v>
      </c>
      <c r="D30" s="17">
        <v>28.635868742548858</v>
      </c>
      <c r="E30" s="17">
        <v>138.50849897265701</v>
      </c>
      <c r="F30" s="18">
        <v>5</v>
      </c>
      <c r="G30" s="98"/>
      <c r="H30" s="89"/>
      <c r="J30" s="89"/>
      <c r="K30" s="94"/>
      <c r="L30" s="94"/>
    </row>
    <row r="31" spans="1:15" ht="20.100000000000001" customHeight="1" x14ac:dyDescent="0.25">
      <c r="A31" s="79"/>
      <c r="B31" s="24" t="s">
        <v>228</v>
      </c>
      <c r="C31" s="17">
        <v>139.47689590494983</v>
      </c>
      <c r="D31" s="17">
        <v>65.608676752711261</v>
      </c>
      <c r="E31" s="17">
        <v>205.08557265766109</v>
      </c>
      <c r="F31" s="18">
        <v>7</v>
      </c>
      <c r="G31" s="98"/>
      <c r="H31" s="89"/>
      <c r="J31" s="89"/>
      <c r="K31" s="94"/>
      <c r="L31" s="94"/>
    </row>
    <row r="32" spans="1:15" ht="20.100000000000001" customHeight="1" x14ac:dyDescent="0.25">
      <c r="A32" s="79"/>
      <c r="B32" s="24" t="s">
        <v>229</v>
      </c>
      <c r="C32" s="17">
        <v>199.51959458594834</v>
      </c>
      <c r="D32" s="17">
        <v>60.58040541405169</v>
      </c>
      <c r="E32" s="17">
        <v>260.10000000000002</v>
      </c>
      <c r="F32" s="18">
        <v>9</v>
      </c>
      <c r="G32" s="98"/>
      <c r="H32" s="89"/>
      <c r="J32" s="89"/>
      <c r="K32" s="94"/>
      <c r="L32" s="94"/>
    </row>
    <row r="33" spans="1:12" ht="20.100000000000001" customHeight="1" x14ac:dyDescent="0.25">
      <c r="A33" s="79"/>
      <c r="B33" s="24" t="s">
        <v>196</v>
      </c>
      <c r="C33" s="17">
        <v>255.02328306496446</v>
      </c>
      <c r="D33" s="17">
        <v>33.067777100233464</v>
      </c>
      <c r="E33" s="17">
        <v>288.09106016519792</v>
      </c>
      <c r="F33" s="18">
        <v>9</v>
      </c>
      <c r="G33" s="98"/>
      <c r="H33" s="89"/>
      <c r="J33" s="89"/>
      <c r="K33" s="94"/>
      <c r="L33" s="94"/>
    </row>
    <row r="34" spans="1:12" ht="20.100000000000001" customHeight="1" x14ac:dyDescent="0.25">
      <c r="A34" s="79"/>
      <c r="B34" s="23" t="s">
        <v>192</v>
      </c>
      <c r="C34" s="15"/>
      <c r="D34" s="19">
        <v>187.89272800954527</v>
      </c>
      <c r="E34" s="15" t="s">
        <v>48</v>
      </c>
      <c r="F34" s="20" t="s">
        <v>48</v>
      </c>
      <c r="G34" s="79"/>
      <c r="H34" s="88"/>
      <c r="K34" s="94"/>
      <c r="L34" s="94"/>
    </row>
    <row r="35" spans="1:12" ht="17.100000000000001" customHeight="1" x14ac:dyDescent="0.25">
      <c r="A35" s="79"/>
      <c r="B35" s="79"/>
      <c r="C35" s="79"/>
      <c r="D35" s="79"/>
      <c r="E35" s="79"/>
      <c r="F35" s="79"/>
      <c r="G35" s="79"/>
      <c r="H35" s="99"/>
      <c r="K35" s="94"/>
      <c r="L35" s="94"/>
    </row>
    <row r="36" spans="1:12" s="109" customFormat="1" ht="17.100000000000001" customHeight="1" x14ac:dyDescent="0.2">
      <c r="A36" s="170" t="s">
        <v>197</v>
      </c>
      <c r="H36" s="174"/>
    </row>
    <row r="37" spans="1:12" s="92" customFormat="1" ht="17.100000000000001" customHeight="1" x14ac:dyDescent="0.2">
      <c r="B37" s="92" t="s">
        <v>271</v>
      </c>
      <c r="H37" s="104"/>
    </row>
    <row r="38" spans="1:12" s="92" customFormat="1" ht="17.100000000000001" customHeight="1" x14ac:dyDescent="0.2">
      <c r="B38" s="105" t="s">
        <v>272</v>
      </c>
      <c r="D38" s="106"/>
      <c r="H38" s="104"/>
    </row>
    <row r="39" spans="1:12" s="92" customFormat="1" ht="17.100000000000001" customHeight="1" x14ac:dyDescent="0.2">
      <c r="B39" s="92" t="s">
        <v>273</v>
      </c>
      <c r="D39" s="106"/>
      <c r="H39" s="104"/>
    </row>
    <row r="40" spans="1:12" s="92" customFormat="1" ht="17.100000000000001" customHeight="1" x14ac:dyDescent="0.2">
      <c r="B40" s="92" t="s">
        <v>274</v>
      </c>
      <c r="D40" s="106"/>
      <c r="H40" s="104"/>
    </row>
    <row r="41" spans="1:12" s="92" customFormat="1" ht="17.100000000000001" customHeight="1" x14ac:dyDescent="0.2">
      <c r="A41" s="173"/>
      <c r="B41" s="92" t="s">
        <v>294</v>
      </c>
      <c r="H41" s="93"/>
    </row>
    <row r="42" spans="1:12" s="92" customFormat="1" ht="17.100000000000001" customHeight="1" x14ac:dyDescent="0.2">
      <c r="A42" s="173"/>
      <c r="B42" s="92" t="s">
        <v>295</v>
      </c>
      <c r="H42" s="93"/>
    </row>
    <row r="43" spans="1:12" s="92" customFormat="1" ht="17.100000000000001" customHeight="1" x14ac:dyDescent="0.2">
      <c r="A43" s="173"/>
      <c r="B43" s="92" t="s">
        <v>275</v>
      </c>
      <c r="H43" s="93"/>
      <c r="I43" s="108"/>
    </row>
    <row r="44" spans="1:12" s="92" customFormat="1" ht="17.100000000000001" customHeight="1" x14ac:dyDescent="0.2">
      <c r="B44" s="92" t="s">
        <v>296</v>
      </c>
      <c r="H44" s="93"/>
    </row>
    <row r="45" spans="1:12" s="92" customFormat="1" ht="17.100000000000001" customHeight="1" x14ac:dyDescent="0.2">
      <c r="B45" s="102" t="s">
        <v>297</v>
      </c>
      <c r="H45" s="93"/>
    </row>
    <row r="46" spans="1:12" ht="17.100000000000001" customHeight="1" x14ac:dyDescent="0.2">
      <c r="B46" s="102" t="s">
        <v>402</v>
      </c>
      <c r="C46" s="5"/>
      <c r="H46" s="78"/>
    </row>
    <row r="47" spans="1:12" ht="17.100000000000001" customHeight="1" x14ac:dyDescent="0.2">
      <c r="B47" s="102"/>
      <c r="C47" s="5"/>
      <c r="H47" s="78"/>
    </row>
    <row r="48" spans="1:12" ht="17.100000000000001" customHeight="1" x14ac:dyDescent="0.2">
      <c r="B48" s="100"/>
      <c r="C48" s="5"/>
      <c r="H48" s="78"/>
    </row>
    <row r="49" spans="1:8" s="109" customFormat="1" ht="17.100000000000001" customHeight="1" x14ac:dyDescent="0.2">
      <c r="A49" s="161" t="s">
        <v>400</v>
      </c>
      <c r="H49" s="171"/>
    </row>
    <row r="53" spans="1:8" ht="17.100000000000001" customHeight="1" x14ac:dyDescent="0.2">
      <c r="H53" s="5"/>
    </row>
  </sheetData>
  <mergeCells count="7">
    <mergeCell ref="C4:E4"/>
    <mergeCell ref="F4:F6"/>
    <mergeCell ref="B4:B6"/>
    <mergeCell ref="B28:F28"/>
    <mergeCell ref="B21:F21"/>
    <mergeCell ref="B14:F14"/>
    <mergeCell ref="B7:F7"/>
  </mergeCells>
  <hyperlinks>
    <hyperlink ref="A49" location="Index!A1" display="Return to Index Tab"/>
  </hyperlinks>
  <pageMargins left="0.75" right="0.75" top="1" bottom="1" header="0.5" footer="0.5"/>
  <pageSetup paperSize="9" scale="3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pageSetUpPr fitToPage="1"/>
  </sheetPr>
  <dimension ref="A2:K32"/>
  <sheetViews>
    <sheetView showGridLines="0" zoomScale="80" zoomScaleNormal="80" workbookViewId="0">
      <selection activeCell="A31" sqref="A31"/>
    </sheetView>
  </sheetViews>
  <sheetFormatPr defaultColWidth="8.75" defaultRowHeight="17.100000000000001" customHeight="1" x14ac:dyDescent="0.2"/>
  <cols>
    <col min="1" max="1" width="11.625" style="5" customWidth="1"/>
    <col min="2" max="2" width="26.25" style="5" customWidth="1"/>
    <col min="3" max="3" width="12.625" style="78" customWidth="1"/>
    <col min="4" max="5" width="12.625" style="5" customWidth="1"/>
    <col min="6" max="6" width="12.625" style="78" customWidth="1"/>
    <col min="7" max="7" width="8.75" style="5" customWidth="1"/>
    <col min="8" max="8" width="10.5" style="5" bestFit="1" customWidth="1"/>
    <col min="9" max="9" width="8.75" style="86" customWidth="1"/>
    <col min="10" max="16384" width="8.75" style="5"/>
  </cols>
  <sheetData>
    <row r="2" spans="1:11" s="109" customFormat="1" ht="16.5" customHeight="1" x14ac:dyDescent="0.2">
      <c r="A2" s="111" t="s">
        <v>76</v>
      </c>
      <c r="B2" s="109" t="s">
        <v>276</v>
      </c>
      <c r="C2" s="171"/>
      <c r="F2" s="171"/>
      <c r="I2" s="177"/>
    </row>
    <row r="3" spans="1:11" ht="17.100000000000001" customHeight="1" x14ac:dyDescent="0.2">
      <c r="A3" s="79"/>
      <c r="B3" s="79"/>
      <c r="C3" s="79"/>
      <c r="D3" s="79"/>
      <c r="E3" s="79"/>
      <c r="F3" s="79"/>
      <c r="G3" s="79"/>
    </row>
    <row r="4" spans="1:11" ht="17.100000000000001" customHeight="1" x14ac:dyDescent="0.2">
      <c r="A4" s="79"/>
      <c r="B4" s="243" t="s">
        <v>50</v>
      </c>
      <c r="C4" s="245" t="s">
        <v>49</v>
      </c>
      <c r="D4" s="245"/>
      <c r="E4" s="245"/>
      <c r="F4" s="245"/>
      <c r="G4" s="79"/>
    </row>
    <row r="5" spans="1:11" ht="34.5" customHeight="1" x14ac:dyDescent="0.2">
      <c r="A5" s="79"/>
      <c r="B5" s="244"/>
      <c r="C5" s="112" t="s">
        <v>0</v>
      </c>
      <c r="D5" s="113" t="s">
        <v>139</v>
      </c>
      <c r="E5" s="114" t="s">
        <v>2</v>
      </c>
      <c r="F5" s="113" t="s">
        <v>203</v>
      </c>
      <c r="G5" s="79"/>
    </row>
    <row r="6" spans="1:11" ht="17.100000000000001" customHeight="1" x14ac:dyDescent="0.2">
      <c r="A6" s="79"/>
      <c r="B6" s="69" t="s">
        <v>3</v>
      </c>
      <c r="C6" s="59">
        <v>8.5097278999999997</v>
      </c>
      <c r="D6" s="59">
        <v>8.82057</v>
      </c>
      <c r="E6" s="60">
        <v>12.862495539684138</v>
      </c>
      <c r="F6" s="59">
        <f>C6+D6</f>
        <v>17.330297899999998</v>
      </c>
      <c r="G6" s="79"/>
    </row>
    <row r="7" spans="1:11" ht="17.100000000000001" customHeight="1" x14ac:dyDescent="0.2">
      <c r="A7" s="79"/>
      <c r="B7" s="3" t="s">
        <v>4</v>
      </c>
      <c r="C7" s="61">
        <v>1.2094933000000001</v>
      </c>
      <c r="D7" s="61">
        <v>1.34351</v>
      </c>
      <c r="E7" s="62">
        <v>33.200000000000003</v>
      </c>
      <c r="F7" s="115">
        <f t="shared" ref="F7:F20" si="0">C7+D7</f>
        <v>2.5530033000000003</v>
      </c>
      <c r="G7" s="79"/>
      <c r="H7" s="88"/>
      <c r="K7" s="88"/>
    </row>
    <row r="8" spans="1:11" ht="17.100000000000001" customHeight="1" x14ac:dyDescent="0.2">
      <c r="A8" s="79"/>
      <c r="B8" s="3" t="s">
        <v>5</v>
      </c>
      <c r="C8" s="61">
        <v>2.3097357000000001</v>
      </c>
      <c r="D8" s="61">
        <v>1.4137900000000001</v>
      </c>
      <c r="E8" s="62">
        <v>38.19</v>
      </c>
      <c r="F8" s="115">
        <f t="shared" si="0"/>
        <v>3.7235257000000002</v>
      </c>
      <c r="G8" s="79"/>
      <c r="H8" s="88"/>
      <c r="K8" s="88"/>
    </row>
    <row r="9" spans="1:11" ht="17.100000000000001" customHeight="1" x14ac:dyDescent="0.2">
      <c r="A9" s="79"/>
      <c r="B9" s="3" t="s">
        <v>6</v>
      </c>
      <c r="C9" s="61">
        <v>1.2385348</v>
      </c>
      <c r="D9" s="61">
        <v>1.1496500000000001</v>
      </c>
      <c r="E9" s="62">
        <v>29.53</v>
      </c>
      <c r="F9" s="115">
        <f t="shared" si="0"/>
        <v>2.3881848000000003</v>
      </c>
      <c r="G9" s="79"/>
      <c r="H9" s="88"/>
      <c r="K9" s="88"/>
    </row>
    <row r="10" spans="1:11" ht="17.100000000000001" customHeight="1" x14ac:dyDescent="0.2">
      <c r="A10" s="79"/>
      <c r="B10" s="3" t="s">
        <v>7</v>
      </c>
      <c r="C10" s="61">
        <v>0.53034190000000003</v>
      </c>
      <c r="D10" s="61">
        <v>0.41608000000000001</v>
      </c>
      <c r="E10" s="62">
        <v>65.33</v>
      </c>
      <c r="F10" s="115">
        <f t="shared" si="0"/>
        <v>0.94642190000000004</v>
      </c>
      <c r="G10" s="79"/>
      <c r="H10" s="88"/>
      <c r="K10" s="88"/>
    </row>
    <row r="11" spans="1:11" ht="17.100000000000001" customHeight="1" x14ac:dyDescent="0.2">
      <c r="A11" s="79"/>
      <c r="B11" s="3" t="s">
        <v>8</v>
      </c>
      <c r="C11" s="61">
        <v>0.6864093</v>
      </c>
      <c r="D11" s="61">
        <v>0.49102000000000001</v>
      </c>
      <c r="E11" s="62">
        <v>51.24</v>
      </c>
      <c r="F11" s="115">
        <f t="shared" si="0"/>
        <v>1.1774293</v>
      </c>
      <c r="G11" s="79"/>
      <c r="H11" s="88"/>
      <c r="K11" s="88"/>
    </row>
    <row r="12" spans="1:11" ht="17.100000000000001" customHeight="1" x14ac:dyDescent="0.2">
      <c r="A12" s="79"/>
      <c r="B12" s="3" t="s">
        <v>9</v>
      </c>
      <c r="C12" s="61">
        <v>0.81372540000000004</v>
      </c>
      <c r="D12" s="61">
        <v>2.5057700000000001</v>
      </c>
      <c r="E12" s="62">
        <v>25.54</v>
      </c>
      <c r="F12" s="115">
        <f t="shared" si="0"/>
        <v>3.3194954000000001</v>
      </c>
      <c r="G12" s="79"/>
      <c r="H12" s="88"/>
      <c r="K12" s="88"/>
    </row>
    <row r="13" spans="1:11" ht="17.100000000000001" customHeight="1" x14ac:dyDescent="0.2">
      <c r="A13" s="79"/>
      <c r="B13" s="3" t="s">
        <v>10</v>
      </c>
      <c r="C13" s="61">
        <v>0.98707850000000097</v>
      </c>
      <c r="D13" s="61">
        <v>1.14483</v>
      </c>
      <c r="E13" s="62">
        <v>28.31</v>
      </c>
      <c r="F13" s="115">
        <f t="shared" si="0"/>
        <v>2.1319085000000011</v>
      </c>
      <c r="G13" s="79"/>
      <c r="H13" s="88"/>
      <c r="I13" s="88"/>
      <c r="J13" s="88"/>
      <c r="K13" s="88"/>
    </row>
    <row r="14" spans="1:11" ht="17.100000000000001" customHeight="1" x14ac:dyDescent="0.2">
      <c r="A14" s="79"/>
      <c r="B14" s="3" t="s">
        <v>11</v>
      </c>
      <c r="C14" s="61">
        <v>0.73440899999999998</v>
      </c>
      <c r="D14" s="61">
        <v>0.35592000000000001</v>
      </c>
      <c r="E14" s="62">
        <v>48.39</v>
      </c>
      <c r="F14" s="115">
        <f t="shared" si="0"/>
        <v>1.0903290000000001</v>
      </c>
      <c r="G14" s="79"/>
      <c r="H14" s="88"/>
      <c r="I14" s="88"/>
      <c r="J14" s="88"/>
      <c r="K14" s="88"/>
    </row>
    <row r="15" spans="1:11" ht="17.100000000000001" customHeight="1" x14ac:dyDescent="0.2">
      <c r="A15" s="79"/>
      <c r="B15" s="68" t="s">
        <v>12</v>
      </c>
      <c r="C15" s="19">
        <v>33.1527691</v>
      </c>
      <c r="D15" s="19">
        <v>36.971150000000002</v>
      </c>
      <c r="E15" s="116">
        <v>7.5696671836493037</v>
      </c>
      <c r="F15" s="19">
        <f>C15+D15</f>
        <v>70.123919099999995</v>
      </c>
      <c r="G15" s="79"/>
    </row>
    <row r="16" spans="1:11" ht="17.100000000000001" customHeight="1" x14ac:dyDescent="0.2">
      <c r="A16" s="79"/>
      <c r="B16" s="3" t="s">
        <v>13</v>
      </c>
      <c r="C16" s="61">
        <v>7.2682953000000099</v>
      </c>
      <c r="D16" s="61">
        <v>5.9178499999999996</v>
      </c>
      <c r="E16" s="62">
        <v>21.57</v>
      </c>
      <c r="F16" s="115">
        <f t="shared" si="0"/>
        <v>13.18614530000001</v>
      </c>
      <c r="G16" s="79"/>
      <c r="H16" s="88"/>
      <c r="I16" s="88"/>
      <c r="J16" s="88"/>
      <c r="K16" s="88"/>
    </row>
    <row r="17" spans="1:11" ht="17.100000000000001" customHeight="1" x14ac:dyDescent="0.2">
      <c r="A17" s="79"/>
      <c r="B17" s="3" t="s">
        <v>14</v>
      </c>
      <c r="C17" s="61">
        <v>5.8531635999999896</v>
      </c>
      <c r="D17" s="61">
        <v>4.8478000000000003</v>
      </c>
      <c r="E17" s="62">
        <v>21.44</v>
      </c>
      <c r="F17" s="115">
        <f t="shared" si="0"/>
        <v>10.700963599999991</v>
      </c>
      <c r="G17" s="79"/>
      <c r="H17" s="88"/>
      <c r="I17" s="88"/>
      <c r="J17" s="88"/>
      <c r="K17" s="88"/>
    </row>
    <row r="18" spans="1:11" ht="17.100000000000001" customHeight="1" x14ac:dyDescent="0.2">
      <c r="A18" s="79"/>
      <c r="B18" s="3" t="s">
        <v>15</v>
      </c>
      <c r="C18" s="61">
        <v>1.5536368</v>
      </c>
      <c r="D18" s="61">
        <v>3.6681599999999999</v>
      </c>
      <c r="E18" s="62">
        <v>21.23</v>
      </c>
      <c r="F18" s="115">
        <f t="shared" si="0"/>
        <v>5.2217967999999999</v>
      </c>
      <c r="G18" s="79"/>
      <c r="H18" s="88"/>
      <c r="I18" s="88"/>
      <c r="J18" s="88"/>
      <c r="K18" s="88"/>
    </row>
    <row r="19" spans="1:11" ht="17.100000000000001" customHeight="1" x14ac:dyDescent="0.2">
      <c r="A19" s="79"/>
      <c r="B19" s="3" t="s">
        <v>16</v>
      </c>
      <c r="C19" s="61">
        <v>9.0806439000000108</v>
      </c>
      <c r="D19" s="61">
        <v>12.57973</v>
      </c>
      <c r="E19" s="62">
        <v>13.09</v>
      </c>
      <c r="F19" s="115">
        <f t="shared" si="0"/>
        <v>21.66037390000001</v>
      </c>
      <c r="G19" s="79"/>
      <c r="H19" s="88"/>
      <c r="I19" s="88"/>
      <c r="J19" s="88"/>
      <c r="K19" s="88"/>
    </row>
    <row r="20" spans="1:11" ht="17.100000000000001" customHeight="1" x14ac:dyDescent="0.2">
      <c r="A20" s="79"/>
      <c r="B20" s="3" t="s">
        <v>17</v>
      </c>
      <c r="C20" s="61">
        <v>9.3970295000000093</v>
      </c>
      <c r="D20" s="61">
        <v>9.9576100000000007</v>
      </c>
      <c r="E20" s="62">
        <v>13.49</v>
      </c>
      <c r="F20" s="115">
        <f t="shared" si="0"/>
        <v>19.354639500000012</v>
      </c>
      <c r="G20" s="79"/>
      <c r="H20" s="88"/>
      <c r="I20" s="88"/>
      <c r="J20" s="88"/>
      <c r="K20" s="88"/>
    </row>
    <row r="21" spans="1:11" ht="17.100000000000001" customHeight="1" x14ac:dyDescent="0.2">
      <c r="A21" s="79"/>
      <c r="B21" s="67" t="s">
        <v>18</v>
      </c>
      <c r="C21" s="19">
        <v>6.1564870000000003</v>
      </c>
      <c r="D21" s="19">
        <v>2.9270800000000001</v>
      </c>
      <c r="E21" s="116">
        <v>23.84</v>
      </c>
      <c r="F21" s="19">
        <f>C21+D21</f>
        <v>9.0835670000000004</v>
      </c>
      <c r="G21" s="79"/>
    </row>
    <row r="22" spans="1:11" ht="17.100000000000001" customHeight="1" x14ac:dyDescent="0.2">
      <c r="A22" s="79"/>
      <c r="B22" s="77" t="s">
        <v>19</v>
      </c>
      <c r="C22" s="19">
        <v>47.818984</v>
      </c>
      <c r="D22" s="19">
        <v>48.718800000000002</v>
      </c>
      <c r="E22" s="116">
        <v>6.3618094485910532</v>
      </c>
      <c r="F22" s="19">
        <f>C22+D22</f>
        <v>96.537784000000002</v>
      </c>
      <c r="G22" s="79"/>
    </row>
    <row r="23" spans="1:11" s="92" customFormat="1" ht="17.100000000000001" customHeight="1" x14ac:dyDescent="0.2">
      <c r="A23" s="118"/>
      <c r="B23" s="118"/>
      <c r="C23" s="118"/>
      <c r="D23" s="118"/>
      <c r="E23" s="118"/>
      <c r="F23" s="118"/>
      <c r="G23" s="118"/>
      <c r="I23" s="117"/>
    </row>
    <row r="24" spans="1:11" s="109" customFormat="1" ht="17.100000000000001" customHeight="1" x14ac:dyDescent="0.2">
      <c r="A24" s="170" t="s">
        <v>197</v>
      </c>
      <c r="C24" s="171"/>
      <c r="F24" s="171"/>
      <c r="I24" s="177"/>
    </row>
    <row r="25" spans="1:11" s="92" customFormat="1" ht="17.100000000000001" customHeight="1" x14ac:dyDescent="0.2">
      <c r="B25" s="92" t="s">
        <v>277</v>
      </c>
      <c r="F25" s="93"/>
    </row>
    <row r="26" spans="1:11" s="92" customFormat="1" ht="17.100000000000001" customHeight="1" x14ac:dyDescent="0.2">
      <c r="B26" s="92" t="s">
        <v>292</v>
      </c>
      <c r="F26" s="93"/>
    </row>
    <row r="27" spans="1:11" s="92" customFormat="1" ht="17.100000000000001" customHeight="1" x14ac:dyDescent="0.2">
      <c r="B27" s="92" t="s">
        <v>293</v>
      </c>
      <c r="F27" s="93"/>
    </row>
    <row r="28" spans="1:11" s="92" customFormat="1" ht="17.100000000000001" customHeight="1" x14ac:dyDescent="0.2">
      <c r="B28" s="92" t="s">
        <v>278</v>
      </c>
      <c r="F28" s="93"/>
    </row>
    <row r="29" spans="1:11" s="92" customFormat="1" ht="17.100000000000001" customHeight="1" x14ac:dyDescent="0.2">
      <c r="F29" s="93"/>
    </row>
    <row r="30" spans="1:11" s="92" customFormat="1" ht="17.100000000000001" customHeight="1" x14ac:dyDescent="0.2">
      <c r="F30" s="93"/>
    </row>
    <row r="31" spans="1:11" s="109" customFormat="1" ht="17.100000000000001" customHeight="1" x14ac:dyDescent="0.2">
      <c r="A31" s="161" t="s">
        <v>400</v>
      </c>
      <c r="F31" s="171"/>
    </row>
    <row r="32" spans="1:11" s="92" customFormat="1" ht="17.100000000000001" customHeight="1" x14ac:dyDescent="0.2">
      <c r="C32" s="93"/>
      <c r="F32" s="93"/>
      <c r="I32" s="117"/>
    </row>
  </sheetData>
  <mergeCells count="2">
    <mergeCell ref="B4:B5"/>
    <mergeCell ref="C4:F4"/>
  </mergeCells>
  <phoneticPr fontId="23" type="noConversion"/>
  <hyperlinks>
    <hyperlink ref="A31" location="Index!A1" display="Return to Index Tab"/>
  </hyperlinks>
  <pageMargins left="0.75" right="0.75" top="1" bottom="1" header="0.5" footer="0.5"/>
  <pageSetup paperSize="9" scale="51"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H22"/>
  <sheetViews>
    <sheetView showGridLines="0" zoomScale="80" zoomScaleNormal="80" workbookViewId="0">
      <selection activeCell="A22" sqref="A22"/>
    </sheetView>
  </sheetViews>
  <sheetFormatPr defaultColWidth="8.75" defaultRowHeight="17.100000000000001" customHeight="1" x14ac:dyDescent="0.2"/>
  <cols>
    <col min="1" max="1" width="11.625" style="5" customWidth="1"/>
    <col min="2" max="2" width="15.625" style="5" customWidth="1"/>
    <col min="3" max="3" width="14.625" style="5" customWidth="1"/>
    <col min="4" max="4" width="2.625" style="5" customWidth="1"/>
    <col min="5" max="5" width="16.625" style="88" customWidth="1"/>
    <col min="6" max="6" width="14.625" style="5" customWidth="1"/>
    <col min="7" max="7" width="14.875" style="5" bestFit="1" customWidth="1"/>
    <col min="8" max="8" width="15.375" style="5" customWidth="1"/>
    <col min="9" max="9" width="13.125" style="5" bestFit="1" customWidth="1"/>
    <col min="10" max="10" width="16.75" style="5" customWidth="1"/>
    <col min="11" max="11" width="13.625" style="5" customWidth="1"/>
    <col min="12" max="12" width="2.625" style="5" customWidth="1"/>
    <col min="13" max="13" width="16.375" style="5" customWidth="1"/>
    <col min="14" max="14" width="13.625" style="5" customWidth="1"/>
    <col min="15" max="16384" width="8.75" style="5"/>
  </cols>
  <sheetData>
    <row r="2" spans="1:8" s="81" customFormat="1" ht="16.5" customHeight="1" x14ac:dyDescent="0.2">
      <c r="A2" s="82" t="s">
        <v>90</v>
      </c>
      <c r="B2" s="109" t="s">
        <v>281</v>
      </c>
      <c r="C2" s="180"/>
      <c r="D2" s="180"/>
      <c r="E2" s="181"/>
    </row>
    <row r="3" spans="1:8" ht="17.100000000000001" customHeight="1" x14ac:dyDescent="0.2">
      <c r="A3" s="79"/>
      <c r="B3" s="79"/>
      <c r="C3" s="79"/>
      <c r="D3" s="79"/>
      <c r="E3" s="79"/>
      <c r="F3" s="79"/>
      <c r="G3" s="79"/>
    </row>
    <row r="4" spans="1:8" ht="30" x14ac:dyDescent="0.2">
      <c r="A4" s="79"/>
      <c r="B4" s="246"/>
      <c r="C4" s="29" t="s">
        <v>210</v>
      </c>
      <c r="D4" s="79"/>
      <c r="E4" s="246"/>
      <c r="F4" s="29" t="s">
        <v>210</v>
      </c>
      <c r="G4" s="79"/>
      <c r="H4" s="119"/>
    </row>
    <row r="5" spans="1:8" ht="17.100000000000001" customHeight="1" x14ac:dyDescent="0.2">
      <c r="A5" s="79"/>
      <c r="B5" s="246"/>
      <c r="C5" s="30" t="s">
        <v>193</v>
      </c>
      <c r="D5" s="79"/>
      <c r="E5" s="246"/>
      <c r="F5" s="30" t="s">
        <v>193</v>
      </c>
      <c r="G5" s="79"/>
      <c r="H5" s="119"/>
    </row>
    <row r="6" spans="1:8" ht="17.100000000000001" customHeight="1" x14ac:dyDescent="0.2">
      <c r="A6" s="79"/>
      <c r="B6" s="242" t="s">
        <v>3</v>
      </c>
      <c r="C6" s="242"/>
      <c r="D6" s="79"/>
      <c r="E6" s="247" t="s">
        <v>18</v>
      </c>
      <c r="F6" s="247"/>
      <c r="G6" s="79"/>
      <c r="H6" s="119"/>
    </row>
    <row r="7" spans="1:8" ht="17.100000000000001" customHeight="1" x14ac:dyDescent="0.2">
      <c r="A7" s="79"/>
      <c r="B7" s="6" t="s">
        <v>25</v>
      </c>
      <c r="C7" s="61">
        <v>31.659077393841589</v>
      </c>
      <c r="D7" s="79"/>
      <c r="E7" s="6" t="s">
        <v>25</v>
      </c>
      <c r="F7" s="61">
        <v>19.490526969090563</v>
      </c>
      <c r="G7" s="79"/>
      <c r="H7" s="119"/>
    </row>
    <row r="8" spans="1:8" ht="17.100000000000001" customHeight="1" x14ac:dyDescent="0.2">
      <c r="A8" s="79"/>
      <c r="B8" s="6" t="s">
        <v>22</v>
      </c>
      <c r="C8" s="61">
        <v>1.0506212033738007</v>
      </c>
      <c r="D8" s="79"/>
      <c r="E8" s="6" t="s">
        <v>22</v>
      </c>
      <c r="F8" s="61">
        <v>0.19900407685400012</v>
      </c>
      <c r="G8" s="79"/>
      <c r="H8" s="119"/>
    </row>
    <row r="9" spans="1:8" ht="17.100000000000001" customHeight="1" x14ac:dyDescent="0.2">
      <c r="A9" s="79"/>
      <c r="B9" s="6" t="s">
        <v>71</v>
      </c>
      <c r="C9" s="61">
        <v>0.16331080620755004</v>
      </c>
      <c r="D9" s="79"/>
      <c r="E9" s="6" t="s">
        <v>71</v>
      </c>
      <c r="F9" s="61">
        <v>3.4443604952795297E-2</v>
      </c>
      <c r="G9" s="79"/>
      <c r="H9" s="119"/>
    </row>
    <row r="10" spans="1:8" ht="17.100000000000001" customHeight="1" x14ac:dyDescent="0.2">
      <c r="A10" s="79"/>
      <c r="B10" s="120" t="s">
        <v>1</v>
      </c>
      <c r="C10" s="19">
        <v>32.873009403422934</v>
      </c>
      <c r="D10" s="79"/>
      <c r="E10" s="120" t="s">
        <v>1</v>
      </c>
      <c r="F10" s="19">
        <v>19.723974650897357</v>
      </c>
      <c r="G10" s="79"/>
      <c r="H10" s="119"/>
    </row>
    <row r="11" spans="1:8" ht="17.100000000000001" customHeight="1" x14ac:dyDescent="0.2">
      <c r="A11" s="79"/>
      <c r="B11" s="249" t="s">
        <v>12</v>
      </c>
      <c r="C11" s="249"/>
      <c r="D11" s="79"/>
      <c r="E11" s="248" t="s">
        <v>19</v>
      </c>
      <c r="F11" s="248"/>
      <c r="G11" s="79"/>
      <c r="H11" s="119"/>
    </row>
    <row r="12" spans="1:8" ht="17.100000000000001" customHeight="1" x14ac:dyDescent="0.2">
      <c r="A12" s="79"/>
      <c r="B12" s="6" t="s">
        <v>25</v>
      </c>
      <c r="C12" s="61">
        <v>134.35632794108335</v>
      </c>
      <c r="D12" s="79"/>
      <c r="E12" s="6" t="s">
        <v>25</v>
      </c>
      <c r="F12" s="61">
        <v>185.50593230401546</v>
      </c>
      <c r="G12" s="79"/>
      <c r="H12" s="119"/>
    </row>
    <row r="13" spans="1:8" ht="17.100000000000001" customHeight="1" x14ac:dyDescent="0.2">
      <c r="A13" s="79"/>
      <c r="B13" s="6" t="s">
        <v>22</v>
      </c>
      <c r="C13" s="61">
        <v>0.62285361654014959</v>
      </c>
      <c r="D13" s="79"/>
      <c r="E13" s="6" t="s">
        <v>22</v>
      </c>
      <c r="F13" s="61">
        <v>1.8724788967679502</v>
      </c>
      <c r="G13" s="79"/>
      <c r="H13" s="119"/>
    </row>
    <row r="14" spans="1:8" ht="17.100000000000001" customHeight="1" x14ac:dyDescent="0.2">
      <c r="A14" s="79"/>
      <c r="B14" s="6" t="s">
        <v>71</v>
      </c>
      <c r="C14" s="61">
        <v>0.31237153117731098</v>
      </c>
      <c r="D14" s="79"/>
      <c r="E14" s="6" t="s">
        <v>71</v>
      </c>
      <c r="F14" s="61">
        <v>0.51012594233765629</v>
      </c>
      <c r="G14" s="79"/>
      <c r="H14" s="119"/>
    </row>
    <row r="15" spans="1:8" ht="17.100000000000001" customHeight="1" x14ac:dyDescent="0.2">
      <c r="A15" s="79"/>
      <c r="B15" s="120" t="s">
        <v>1</v>
      </c>
      <c r="C15" s="19">
        <v>135.29155308880081</v>
      </c>
      <c r="D15" s="79"/>
      <c r="E15" s="120" t="s">
        <v>1</v>
      </c>
      <c r="F15" s="19">
        <v>187.88853714312106</v>
      </c>
      <c r="G15" s="79"/>
      <c r="H15" s="119"/>
    </row>
    <row r="16" spans="1:8" ht="17.100000000000001" customHeight="1" x14ac:dyDescent="0.2">
      <c r="A16" s="79"/>
      <c r="B16" s="79"/>
      <c r="C16" s="79"/>
      <c r="D16" s="79"/>
      <c r="E16" s="79"/>
      <c r="F16" s="79"/>
      <c r="G16" s="79"/>
      <c r="H16" s="119"/>
    </row>
    <row r="17" spans="1:8" s="81" customFormat="1" ht="17.100000000000001" customHeight="1" x14ac:dyDescent="0.2">
      <c r="A17" s="180" t="s">
        <v>197</v>
      </c>
      <c r="D17" s="182"/>
      <c r="E17" s="182"/>
      <c r="F17" s="182"/>
      <c r="G17" s="182"/>
      <c r="H17" s="182"/>
    </row>
    <row r="18" spans="1:8" ht="17.100000000000001" customHeight="1" x14ac:dyDescent="0.2">
      <c r="A18" s="178"/>
      <c r="B18" s="92" t="s">
        <v>279</v>
      </c>
      <c r="D18" s="179"/>
      <c r="E18" s="179"/>
      <c r="F18" s="179"/>
      <c r="G18" s="179"/>
      <c r="H18" s="179"/>
    </row>
    <row r="19" spans="1:8" ht="17.100000000000001" customHeight="1" x14ac:dyDescent="0.2">
      <c r="A19" s="178"/>
      <c r="B19" s="92" t="s">
        <v>280</v>
      </c>
      <c r="C19" s="179"/>
      <c r="D19" s="179"/>
      <c r="E19" s="179"/>
      <c r="F19" s="179"/>
      <c r="G19" s="179"/>
      <c r="H19" s="179"/>
    </row>
    <row r="20" spans="1:8" ht="17.100000000000001" customHeight="1" x14ac:dyDescent="0.2">
      <c r="E20" s="5"/>
    </row>
    <row r="21" spans="1:8" ht="17.100000000000001" customHeight="1" x14ac:dyDescent="0.2">
      <c r="E21" s="5"/>
    </row>
    <row r="22" spans="1:8" s="81" customFormat="1" ht="17.100000000000001" customHeight="1" x14ac:dyDescent="0.2">
      <c r="A22" s="161" t="s">
        <v>400</v>
      </c>
    </row>
  </sheetData>
  <mergeCells count="6">
    <mergeCell ref="B4:B5"/>
    <mergeCell ref="E4:E5"/>
    <mergeCell ref="E6:F6"/>
    <mergeCell ref="E11:F11"/>
    <mergeCell ref="B11:C11"/>
    <mergeCell ref="B6:C6"/>
  </mergeCells>
  <hyperlinks>
    <hyperlink ref="A22" location="Index!A1" display="Return to Index Tab"/>
  </hyperlinks>
  <pageMargins left="0.75" right="0.75" top="1" bottom="1" header="0.5" footer="0.5"/>
  <pageSetup paperSize="9" scale="5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P25"/>
  <sheetViews>
    <sheetView showGridLines="0" zoomScale="80" zoomScaleNormal="80" workbookViewId="0">
      <selection activeCell="A24" sqref="A24"/>
    </sheetView>
  </sheetViews>
  <sheetFormatPr defaultRowHeight="17.100000000000001" customHeight="1" x14ac:dyDescent="0.2"/>
  <cols>
    <col min="1" max="1" width="11.625" style="5" customWidth="1"/>
    <col min="2" max="6" width="17.625" style="5" customWidth="1"/>
    <col min="7" max="8" width="11.625" style="5" customWidth="1"/>
    <col min="9" max="9" width="14.625" style="5" customWidth="1"/>
    <col min="10" max="11" width="9.125" style="5" bestFit="1" customWidth="1"/>
    <col min="12" max="13" width="9" style="5"/>
    <col min="14" max="14" width="18.875" style="5" customWidth="1"/>
    <col min="15" max="15" width="10.25" style="5" bestFit="1" customWidth="1"/>
    <col min="16" max="16384" width="9" style="5"/>
  </cols>
  <sheetData>
    <row r="2" spans="1:16" s="81" customFormat="1" ht="17.100000000000001" customHeight="1" x14ac:dyDescent="0.2">
      <c r="A2" s="82" t="s">
        <v>78</v>
      </c>
      <c r="B2" s="81" t="s">
        <v>183</v>
      </c>
      <c r="C2" s="180"/>
      <c r="D2" s="180"/>
      <c r="E2" s="180"/>
      <c r="F2" s="180"/>
      <c r="G2" s="180"/>
      <c r="H2" s="180"/>
      <c r="I2" s="180"/>
    </row>
    <row r="3" spans="1:16" ht="17.100000000000001" customHeight="1" x14ac:dyDescent="0.2">
      <c r="A3" s="79"/>
      <c r="B3" s="79"/>
      <c r="C3" s="79"/>
      <c r="D3" s="79"/>
      <c r="E3" s="79"/>
      <c r="F3" s="79"/>
      <c r="G3" s="79"/>
      <c r="H3" s="79"/>
      <c r="I3" s="79"/>
    </row>
    <row r="4" spans="1:16" ht="60" x14ac:dyDescent="0.2">
      <c r="A4" s="79"/>
      <c r="B4" s="243"/>
      <c r="C4" s="45" t="s">
        <v>230</v>
      </c>
      <c r="D4" s="45" t="s">
        <v>231</v>
      </c>
      <c r="E4" s="45" t="s">
        <v>232</v>
      </c>
      <c r="F4" s="45" t="s">
        <v>233</v>
      </c>
      <c r="G4" s="234" t="s">
        <v>247</v>
      </c>
      <c r="H4" s="234" t="s">
        <v>239</v>
      </c>
      <c r="I4" s="79"/>
    </row>
    <row r="5" spans="1:16" ht="17.100000000000001" customHeight="1" x14ac:dyDescent="0.2">
      <c r="A5" s="79"/>
      <c r="B5" s="243"/>
      <c r="C5" s="46" t="s">
        <v>193</v>
      </c>
      <c r="D5" s="46" t="s">
        <v>193</v>
      </c>
      <c r="E5" s="46" t="s">
        <v>193</v>
      </c>
      <c r="F5" s="46" t="s">
        <v>193</v>
      </c>
      <c r="G5" s="234"/>
      <c r="H5" s="234"/>
      <c r="I5" s="79"/>
    </row>
    <row r="6" spans="1:16" ht="17.100000000000001" customHeight="1" x14ac:dyDescent="0.2">
      <c r="A6" s="79"/>
      <c r="B6" s="6" t="s">
        <v>3</v>
      </c>
      <c r="C6" s="22">
        <v>0.52186853149744872</v>
      </c>
      <c r="D6" s="22">
        <v>3.8243831549960485</v>
      </c>
      <c r="E6" s="22">
        <f>SUM(C6:D6)</f>
        <v>4.3462516864934972</v>
      </c>
      <c r="F6" s="22">
        <v>365.9734474547347</v>
      </c>
      <c r="G6" s="7">
        <v>8.7085307772060609</v>
      </c>
      <c r="H6" s="7">
        <v>1.1875866177507486</v>
      </c>
      <c r="I6" s="79"/>
      <c r="N6" s="97"/>
      <c r="O6" s="97"/>
      <c r="P6" s="121"/>
    </row>
    <row r="7" spans="1:16" ht="17.100000000000001" customHeight="1" x14ac:dyDescent="0.2">
      <c r="A7" s="79"/>
      <c r="B7" s="6" t="s">
        <v>12</v>
      </c>
      <c r="C7" s="22">
        <v>1.5401297678406993</v>
      </c>
      <c r="D7" s="22">
        <v>8.4964836353497493</v>
      </c>
      <c r="E7" s="22">
        <f>SUM(C7:D7)</f>
        <v>10.036613403190449</v>
      </c>
      <c r="F7" s="22">
        <v>148.15341888167478</v>
      </c>
      <c r="G7" s="7">
        <v>4.9027478209395836</v>
      </c>
      <c r="H7" s="7">
        <v>6.7744730286692603</v>
      </c>
      <c r="I7" s="79"/>
      <c r="N7" s="97"/>
      <c r="O7" s="97"/>
    </row>
    <row r="8" spans="1:16" ht="17.100000000000001" customHeight="1" x14ac:dyDescent="0.2">
      <c r="A8" s="79"/>
      <c r="B8" s="6" t="s">
        <v>18</v>
      </c>
      <c r="C8" s="22">
        <v>2.0574781019927526</v>
      </c>
      <c r="D8" s="22">
        <v>0.9394108803768606</v>
      </c>
      <c r="E8" s="22">
        <f>SUM(C8:D8)</f>
        <v>2.9968889823696134</v>
      </c>
      <c r="F8" s="22">
        <v>94.959955548577113</v>
      </c>
      <c r="G8" s="7">
        <v>8.9542136304800035</v>
      </c>
      <c r="H8" s="7">
        <v>3.1559502793117291</v>
      </c>
      <c r="I8" s="79"/>
      <c r="N8" s="97"/>
      <c r="O8" s="97"/>
    </row>
    <row r="9" spans="1:16" ht="17.100000000000001" customHeight="1" x14ac:dyDescent="0.2">
      <c r="A9" s="79"/>
      <c r="B9" s="8" t="s">
        <v>19</v>
      </c>
      <c r="C9" s="21">
        <v>4.1194764013309015</v>
      </c>
      <c r="D9" s="21">
        <v>13.260277670722658</v>
      </c>
      <c r="E9" s="21">
        <f>SUM(E6:E8)</f>
        <v>17.379754072053558</v>
      </c>
      <c r="F9" s="21">
        <v>609.08682188498665</v>
      </c>
      <c r="G9" s="9">
        <v>6.0327293953820069</v>
      </c>
      <c r="H9" s="9">
        <v>2.8534116069474513</v>
      </c>
      <c r="I9" s="79"/>
      <c r="N9" s="97"/>
      <c r="O9" s="97"/>
    </row>
    <row r="10" spans="1:16" ht="17.100000000000001" customHeight="1" x14ac:dyDescent="0.25">
      <c r="A10" s="79"/>
      <c r="B10" s="79"/>
      <c r="C10" s="79"/>
      <c r="D10" s="79"/>
      <c r="E10" s="79"/>
      <c r="F10" s="79"/>
      <c r="G10" s="79"/>
      <c r="H10" s="79"/>
      <c r="I10" s="79"/>
      <c r="L10" s="94"/>
      <c r="M10" s="94"/>
      <c r="N10" s="94"/>
      <c r="O10" s="94"/>
      <c r="P10" s="94"/>
    </row>
    <row r="11" spans="1:16" s="81" customFormat="1" ht="17.100000000000001" customHeight="1" x14ac:dyDescent="0.25">
      <c r="A11" s="180" t="s">
        <v>197</v>
      </c>
      <c r="C11" s="183"/>
      <c r="D11" s="183"/>
      <c r="E11" s="183"/>
      <c r="F11" s="183"/>
      <c r="G11" s="183"/>
      <c r="H11" s="183"/>
      <c r="I11" s="183"/>
      <c r="L11" s="184"/>
      <c r="M11" s="184"/>
      <c r="N11" s="184"/>
      <c r="O11" s="184"/>
      <c r="P11" s="184"/>
    </row>
    <row r="12" spans="1:16" ht="17.100000000000001" customHeight="1" x14ac:dyDescent="0.25">
      <c r="A12" s="178"/>
      <c r="B12" s="5" t="s">
        <v>279</v>
      </c>
      <c r="L12" s="185"/>
      <c r="M12" s="186"/>
      <c r="N12" s="186"/>
      <c r="O12" s="186"/>
      <c r="P12" s="186"/>
    </row>
    <row r="13" spans="1:16" ht="17.100000000000001" customHeight="1" x14ac:dyDescent="0.25">
      <c r="A13" s="178"/>
      <c r="B13" s="5" t="s">
        <v>285</v>
      </c>
      <c r="L13" s="185"/>
      <c r="O13" s="186"/>
      <c r="P13" s="186"/>
    </row>
    <row r="14" spans="1:16" ht="17.100000000000001" customHeight="1" x14ac:dyDescent="0.25">
      <c r="A14" s="178"/>
      <c r="B14" s="5" t="s">
        <v>286</v>
      </c>
      <c r="L14" s="185"/>
      <c r="N14" s="187"/>
      <c r="O14" s="188"/>
      <c r="P14" s="186"/>
    </row>
    <row r="15" spans="1:16" ht="17.100000000000001" customHeight="1" x14ac:dyDescent="0.25">
      <c r="A15" s="178"/>
      <c r="B15" s="5" t="s">
        <v>283</v>
      </c>
      <c r="L15" s="185"/>
      <c r="N15" s="187"/>
      <c r="O15" s="188"/>
      <c r="P15" s="186"/>
    </row>
    <row r="16" spans="1:16" ht="17.100000000000001" customHeight="1" x14ac:dyDescent="0.2">
      <c r="B16" s="5" t="s">
        <v>288</v>
      </c>
    </row>
    <row r="17" spans="1:7" ht="17.100000000000001" customHeight="1" x14ac:dyDescent="0.2">
      <c r="B17" s="5" t="s">
        <v>289</v>
      </c>
    </row>
    <row r="18" spans="1:7" ht="17.100000000000001" customHeight="1" x14ac:dyDescent="0.25">
      <c r="B18" s="5" t="s">
        <v>284</v>
      </c>
      <c r="E18" s="189"/>
    </row>
    <row r="19" spans="1:7" ht="17.100000000000001" customHeight="1" x14ac:dyDescent="0.25">
      <c r="B19" s="5" t="s">
        <v>287</v>
      </c>
      <c r="E19" s="189"/>
    </row>
    <row r="20" spans="1:7" ht="17.100000000000001" customHeight="1" x14ac:dyDescent="0.25">
      <c r="B20" s="5" t="s">
        <v>290</v>
      </c>
      <c r="E20" s="189"/>
      <c r="F20" s="189"/>
      <c r="G20" s="189"/>
    </row>
    <row r="21" spans="1:7" ht="17.100000000000001" customHeight="1" x14ac:dyDescent="0.25">
      <c r="B21" s="5" t="s">
        <v>291</v>
      </c>
      <c r="E21" s="189"/>
      <c r="F21" s="189"/>
      <c r="G21" s="189"/>
    </row>
    <row r="22" spans="1:7" ht="17.100000000000001" customHeight="1" x14ac:dyDescent="0.25">
      <c r="E22" s="94"/>
      <c r="F22" s="94"/>
      <c r="G22" s="94"/>
    </row>
    <row r="23" spans="1:7" ht="17.100000000000001" customHeight="1" x14ac:dyDescent="0.25">
      <c r="E23" s="124"/>
      <c r="F23" s="94"/>
      <c r="G23" s="94"/>
    </row>
    <row r="24" spans="1:7" s="81" customFormat="1" ht="17.100000000000001" customHeight="1" x14ac:dyDescent="0.25">
      <c r="A24" s="161" t="s">
        <v>400</v>
      </c>
      <c r="E24" s="184"/>
      <c r="F24" s="184"/>
      <c r="G24" s="184"/>
    </row>
    <row r="25" spans="1:7" ht="17.100000000000001" customHeight="1" x14ac:dyDescent="0.2">
      <c r="E25" s="97"/>
    </row>
  </sheetData>
  <mergeCells count="3">
    <mergeCell ref="B4:B5"/>
    <mergeCell ref="G4:G5"/>
    <mergeCell ref="H4:H5"/>
  </mergeCells>
  <hyperlinks>
    <hyperlink ref="A24" location="Index!A1" display="Return to Index Tab"/>
  </hyperlink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Charts</vt:lpstr>
      </vt:variant>
      <vt:variant>
        <vt:i4>2</vt:i4>
      </vt:variant>
    </vt:vector>
  </HeadingPairs>
  <TitlesOfParts>
    <vt:vector size="27"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24</vt:lpstr>
      <vt:lpstr>Data for Figure 10 &amp; 11</vt:lpstr>
      <vt:lpstr>Figure 10</vt:lpstr>
      <vt:lpstr>Figure 11</vt:lpstr>
    </vt:vector>
  </TitlesOfParts>
  <Company>Forestry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Lesley Halsall</dc:creator>
  <cp:lastModifiedBy>Correia, Vera</cp:lastModifiedBy>
  <cp:lastPrinted>2016-08-05T14:58:47Z</cp:lastPrinted>
  <dcterms:created xsi:type="dcterms:W3CDTF">2015-03-06T15:36:17Z</dcterms:created>
  <dcterms:modified xsi:type="dcterms:W3CDTF">2016-08-16T11:32:11Z</dcterms:modified>
</cp:coreProperties>
</file>